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https://eppi851-my.sharepoint.com/personal/fulvio_dalessio_eppi_it/Documents/Desktop/Trasparenza/"/>
    </mc:Choice>
  </mc:AlternateContent>
  <xr:revisionPtr revIDLastSave="0" documentId="8_{C50CFFA4-ED72-43DE-991C-776BFB3A580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ALCOLO" sheetId="2" r:id="rId1"/>
    <sheet name="POPOLAZIONE" sheetId="1" r:id="rId2"/>
  </sheets>
  <definedNames>
    <definedName name="_xlnm._FilterDatabase" localSheetId="1" hidden="1">POPOLAZIONE!$A$1:$J$137</definedName>
  </definedNames>
  <calcPr calcId="191029"/>
  <pivotCaches>
    <pivotCache cacheId="2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76" i="1" l="1"/>
  <c r="G377" i="1"/>
  <c r="I272" i="1"/>
  <c r="J272" i="1" s="1"/>
  <c r="I273" i="1"/>
  <c r="J273" i="1" s="1"/>
  <c r="I274" i="1"/>
  <c r="J274" i="1" s="1"/>
  <c r="I275" i="1"/>
  <c r="J275" i="1" s="1"/>
  <c r="I276" i="1"/>
  <c r="J276" i="1" s="1"/>
  <c r="I277" i="1"/>
  <c r="J277" i="1" s="1"/>
  <c r="I278" i="1"/>
  <c r="J278" i="1" s="1"/>
  <c r="I279" i="1"/>
  <c r="J279" i="1" s="1"/>
  <c r="I280" i="1"/>
  <c r="J280" i="1" s="1"/>
  <c r="I281" i="1"/>
  <c r="J281" i="1" s="1"/>
  <c r="I282" i="1"/>
  <c r="J282" i="1" s="1"/>
  <c r="I283" i="1"/>
  <c r="J283" i="1" s="1"/>
  <c r="I284" i="1"/>
  <c r="J284" i="1" s="1"/>
  <c r="I285" i="1"/>
  <c r="J285" i="1" s="1"/>
  <c r="I286" i="1"/>
  <c r="J286" i="1" s="1"/>
  <c r="I287" i="1"/>
  <c r="J287" i="1" s="1"/>
  <c r="I288" i="1"/>
  <c r="J288" i="1" s="1"/>
  <c r="I289" i="1"/>
  <c r="J289" i="1" s="1"/>
  <c r="I290" i="1"/>
  <c r="J290" i="1"/>
  <c r="I291" i="1"/>
  <c r="J291" i="1" s="1"/>
  <c r="I292" i="1"/>
  <c r="J292" i="1" s="1"/>
  <c r="I293" i="1"/>
  <c r="J293" i="1" s="1"/>
  <c r="I294" i="1"/>
  <c r="J294" i="1" s="1"/>
  <c r="I295" i="1"/>
  <c r="J295" i="1" s="1"/>
  <c r="I296" i="1"/>
  <c r="J296" i="1" s="1"/>
  <c r="I297" i="1"/>
  <c r="J297" i="1" s="1"/>
  <c r="I298" i="1"/>
  <c r="J298" i="1" s="1"/>
  <c r="I299" i="1"/>
  <c r="J299" i="1" s="1"/>
  <c r="I300" i="1"/>
  <c r="J300" i="1" s="1"/>
  <c r="I301" i="1"/>
  <c r="J301" i="1" s="1"/>
  <c r="I302" i="1"/>
  <c r="J302" i="1" s="1"/>
  <c r="I303" i="1"/>
  <c r="J303" i="1" s="1"/>
  <c r="I304" i="1"/>
  <c r="J304" i="1" s="1"/>
  <c r="I305" i="1"/>
  <c r="J305" i="1" s="1"/>
  <c r="I306" i="1"/>
  <c r="J306" i="1" s="1"/>
  <c r="I307" i="1"/>
  <c r="J307" i="1" s="1"/>
  <c r="I308" i="1"/>
  <c r="J308" i="1" s="1"/>
  <c r="I309" i="1"/>
  <c r="J309" i="1" s="1"/>
  <c r="I310" i="1"/>
  <c r="J310" i="1" s="1"/>
  <c r="I311" i="1"/>
  <c r="J311" i="1" s="1"/>
  <c r="I312" i="1"/>
  <c r="J312" i="1" s="1"/>
  <c r="I313" i="1"/>
  <c r="J313" i="1" s="1"/>
  <c r="I314" i="1"/>
  <c r="J314" i="1" s="1"/>
  <c r="I315" i="1"/>
  <c r="J315" i="1" s="1"/>
  <c r="I316" i="1"/>
  <c r="J316" i="1" s="1"/>
  <c r="I317" i="1"/>
  <c r="J317" i="1" s="1"/>
  <c r="I318" i="1"/>
  <c r="J318" i="1" s="1"/>
  <c r="I319" i="1"/>
  <c r="J319" i="1" s="1"/>
  <c r="I320" i="1"/>
  <c r="J320" i="1" s="1"/>
  <c r="I321" i="1"/>
  <c r="J321" i="1" s="1"/>
  <c r="I322" i="1"/>
  <c r="J322" i="1" s="1"/>
  <c r="I323" i="1"/>
  <c r="J323" i="1" s="1"/>
  <c r="I324" i="1"/>
  <c r="J324" i="1" s="1"/>
  <c r="I325" i="1"/>
  <c r="J325" i="1" s="1"/>
  <c r="I326" i="1"/>
  <c r="J326" i="1"/>
  <c r="I327" i="1"/>
  <c r="J327" i="1" s="1"/>
  <c r="I328" i="1"/>
  <c r="J328" i="1" s="1"/>
  <c r="I329" i="1"/>
  <c r="J329" i="1" s="1"/>
  <c r="I330" i="1"/>
  <c r="J330" i="1" s="1"/>
  <c r="I331" i="1"/>
  <c r="J331" i="1" s="1"/>
  <c r="I332" i="1"/>
  <c r="J332" i="1" s="1"/>
  <c r="I333" i="1"/>
  <c r="J333" i="1" s="1"/>
  <c r="I334" i="1"/>
  <c r="J334" i="1" s="1"/>
  <c r="I335" i="1"/>
  <c r="J335" i="1" s="1"/>
  <c r="I336" i="1"/>
  <c r="J336" i="1" s="1"/>
  <c r="I337" i="1"/>
  <c r="J337" i="1" s="1"/>
  <c r="I338" i="1"/>
  <c r="J338" i="1" s="1"/>
  <c r="I339" i="1"/>
  <c r="J339" i="1" s="1"/>
  <c r="I340" i="1"/>
  <c r="J340" i="1" s="1"/>
  <c r="I341" i="1"/>
  <c r="J341" i="1" s="1"/>
  <c r="I342" i="1"/>
  <c r="J342" i="1" s="1"/>
  <c r="I343" i="1"/>
  <c r="J343" i="1" s="1"/>
  <c r="I344" i="1"/>
  <c r="J344" i="1" s="1"/>
  <c r="I345" i="1"/>
  <c r="J345" i="1" s="1"/>
  <c r="I346" i="1"/>
  <c r="J346" i="1" s="1"/>
  <c r="I347" i="1"/>
  <c r="J347" i="1" s="1"/>
  <c r="I348" i="1"/>
  <c r="J348" i="1" s="1"/>
  <c r="I349" i="1"/>
  <c r="J349" i="1" s="1"/>
  <c r="I350" i="1"/>
  <c r="J350" i="1" s="1"/>
  <c r="I351" i="1"/>
  <c r="J351" i="1" s="1"/>
  <c r="I352" i="1"/>
  <c r="J352" i="1" s="1"/>
  <c r="I353" i="1"/>
  <c r="J353" i="1" s="1"/>
  <c r="I354" i="1"/>
  <c r="J354" i="1" s="1"/>
  <c r="I355" i="1"/>
  <c r="J355" i="1" s="1"/>
  <c r="I356" i="1"/>
  <c r="J356" i="1" s="1"/>
  <c r="I357" i="1"/>
  <c r="J357" i="1" s="1"/>
  <c r="I358" i="1"/>
  <c r="J358" i="1" s="1"/>
  <c r="I359" i="1"/>
  <c r="J359" i="1" s="1"/>
  <c r="I360" i="1"/>
  <c r="J360" i="1" s="1"/>
  <c r="I361" i="1"/>
  <c r="J361" i="1" s="1"/>
  <c r="I362" i="1"/>
  <c r="J362" i="1" s="1"/>
  <c r="I363" i="1"/>
  <c r="J363" i="1" s="1"/>
  <c r="I364" i="1"/>
  <c r="J364" i="1" s="1"/>
  <c r="I365" i="1"/>
  <c r="J365" i="1" s="1"/>
  <c r="I366" i="1"/>
  <c r="J366" i="1" s="1"/>
  <c r="I367" i="1"/>
  <c r="J367" i="1" s="1"/>
  <c r="I271" i="1"/>
  <c r="J271" i="1" s="1"/>
  <c r="I210" i="1" l="1"/>
  <c r="J210" i="1" s="1"/>
  <c r="I211" i="1"/>
  <c r="J211" i="1" s="1"/>
  <c r="I212" i="1"/>
  <c r="J212" i="1" s="1"/>
  <c r="I213" i="1"/>
  <c r="J213" i="1" s="1"/>
  <c r="I214" i="1"/>
  <c r="J214" i="1" s="1"/>
  <c r="I215" i="1"/>
  <c r="J215" i="1" s="1"/>
  <c r="I216" i="1"/>
  <c r="J216" i="1" s="1"/>
  <c r="I217" i="1"/>
  <c r="J217" i="1" s="1"/>
  <c r="I218" i="1"/>
  <c r="J218" i="1" s="1"/>
  <c r="I219" i="1"/>
  <c r="J219" i="1" s="1"/>
  <c r="I220" i="1"/>
  <c r="J220" i="1" s="1"/>
  <c r="I221" i="1"/>
  <c r="J221" i="1" s="1"/>
  <c r="I222" i="1"/>
  <c r="J222" i="1" s="1"/>
  <c r="I223" i="1"/>
  <c r="J223" i="1" s="1"/>
  <c r="I224" i="1"/>
  <c r="J224" i="1" s="1"/>
  <c r="I225" i="1"/>
  <c r="J225" i="1" s="1"/>
  <c r="I226" i="1"/>
  <c r="J226" i="1" s="1"/>
  <c r="I227" i="1"/>
  <c r="J227" i="1" s="1"/>
  <c r="I228" i="1"/>
  <c r="J228" i="1" s="1"/>
  <c r="I229" i="1"/>
  <c r="J229" i="1" s="1"/>
  <c r="I230" i="1"/>
  <c r="J230" i="1" s="1"/>
  <c r="I231" i="1"/>
  <c r="J231" i="1" s="1"/>
  <c r="I232" i="1"/>
  <c r="J232" i="1" s="1"/>
  <c r="I233" i="1"/>
  <c r="J233" i="1" s="1"/>
  <c r="I234" i="1"/>
  <c r="J234" i="1" s="1"/>
  <c r="I235" i="1"/>
  <c r="J235" i="1" s="1"/>
  <c r="I236" i="1"/>
  <c r="J236" i="1" s="1"/>
  <c r="I237" i="1"/>
  <c r="J237" i="1" s="1"/>
  <c r="I238" i="1"/>
  <c r="J238" i="1" s="1"/>
  <c r="I239" i="1"/>
  <c r="J239" i="1" s="1"/>
  <c r="I240" i="1"/>
  <c r="J240" i="1" s="1"/>
  <c r="I241" i="1"/>
  <c r="J241" i="1" s="1"/>
  <c r="I242" i="1"/>
  <c r="J242" i="1" s="1"/>
  <c r="I243" i="1"/>
  <c r="J243" i="1" s="1"/>
  <c r="I244" i="1"/>
  <c r="J244" i="1" s="1"/>
  <c r="I245" i="1"/>
  <c r="J245" i="1" s="1"/>
  <c r="I246" i="1"/>
  <c r="J246" i="1" s="1"/>
  <c r="I247" i="1"/>
  <c r="J247" i="1" s="1"/>
  <c r="I248" i="1"/>
  <c r="J248" i="1" s="1"/>
  <c r="I249" i="1"/>
  <c r="J249" i="1" s="1"/>
  <c r="I250" i="1"/>
  <c r="J250" i="1" s="1"/>
  <c r="I251" i="1"/>
  <c r="J251" i="1" s="1"/>
  <c r="I252" i="1"/>
  <c r="J252" i="1" s="1"/>
  <c r="I253" i="1"/>
  <c r="J253" i="1" s="1"/>
  <c r="I254" i="1"/>
  <c r="J254" i="1" s="1"/>
  <c r="I255" i="1"/>
  <c r="J255" i="1" s="1"/>
  <c r="I256" i="1"/>
  <c r="J256" i="1" s="1"/>
  <c r="I257" i="1"/>
  <c r="J257" i="1" s="1"/>
  <c r="I258" i="1"/>
  <c r="J258" i="1" s="1"/>
  <c r="I259" i="1"/>
  <c r="J259" i="1" s="1"/>
  <c r="I260" i="1"/>
  <c r="J260" i="1" s="1"/>
  <c r="I261" i="1"/>
  <c r="J261" i="1" s="1"/>
  <c r="I262" i="1"/>
  <c r="J262" i="1" s="1"/>
  <c r="I263" i="1"/>
  <c r="J263" i="1" s="1"/>
  <c r="I264" i="1"/>
  <c r="J264" i="1" s="1"/>
  <c r="I265" i="1"/>
  <c r="J265" i="1" s="1"/>
  <c r="I266" i="1"/>
  <c r="J266" i="1" s="1"/>
  <c r="I267" i="1"/>
  <c r="J267" i="1" s="1"/>
  <c r="I268" i="1"/>
  <c r="J268" i="1" s="1"/>
  <c r="I269" i="1"/>
  <c r="J269" i="1" s="1"/>
  <c r="I270" i="1"/>
  <c r="J270" i="1" s="1"/>
  <c r="I209" i="1"/>
  <c r="J209" i="1" s="1"/>
  <c r="G375" i="1" l="1"/>
  <c r="I138" i="1"/>
  <c r="J138" i="1" s="1"/>
  <c r="I139" i="1"/>
  <c r="J139" i="1" s="1"/>
  <c r="I140" i="1"/>
  <c r="J140" i="1" s="1"/>
  <c r="I141" i="1"/>
  <c r="J141" i="1" s="1"/>
  <c r="I142" i="1"/>
  <c r="J142" i="1" s="1"/>
  <c r="I143" i="1"/>
  <c r="J143" i="1" s="1"/>
  <c r="I144" i="1"/>
  <c r="J144" i="1" s="1"/>
  <c r="I145" i="1"/>
  <c r="J145" i="1" s="1"/>
  <c r="I146" i="1"/>
  <c r="J146" i="1" s="1"/>
  <c r="I147" i="1"/>
  <c r="J147" i="1" s="1"/>
  <c r="I148" i="1"/>
  <c r="J148" i="1" s="1"/>
  <c r="I149" i="1"/>
  <c r="J149" i="1" s="1"/>
  <c r="I150" i="1"/>
  <c r="J150" i="1" s="1"/>
  <c r="I151" i="1"/>
  <c r="J151" i="1" s="1"/>
  <c r="I152" i="1"/>
  <c r="J152" i="1" s="1"/>
  <c r="I153" i="1"/>
  <c r="J153" i="1" s="1"/>
  <c r="I154" i="1"/>
  <c r="J154" i="1" s="1"/>
  <c r="I155" i="1"/>
  <c r="J155" i="1" s="1"/>
  <c r="I156" i="1"/>
  <c r="J156" i="1" s="1"/>
  <c r="I157" i="1"/>
  <c r="J157" i="1" s="1"/>
  <c r="I158" i="1"/>
  <c r="J158" i="1" s="1"/>
  <c r="I159" i="1"/>
  <c r="J159" i="1" s="1"/>
  <c r="I160" i="1"/>
  <c r="J160" i="1" s="1"/>
  <c r="I161" i="1"/>
  <c r="J161" i="1" s="1"/>
  <c r="I162" i="1"/>
  <c r="J162" i="1" s="1"/>
  <c r="I163" i="1"/>
  <c r="J163" i="1" s="1"/>
  <c r="I164" i="1"/>
  <c r="J164" i="1" s="1"/>
  <c r="I165" i="1"/>
  <c r="J165" i="1" s="1"/>
  <c r="I166" i="1"/>
  <c r="J166" i="1" s="1"/>
  <c r="I167" i="1"/>
  <c r="J167" i="1" s="1"/>
  <c r="I168" i="1"/>
  <c r="J168" i="1" s="1"/>
  <c r="I169" i="1"/>
  <c r="J169" i="1" s="1"/>
  <c r="I170" i="1"/>
  <c r="J170" i="1" s="1"/>
  <c r="I171" i="1"/>
  <c r="J171" i="1" s="1"/>
  <c r="I172" i="1"/>
  <c r="J172" i="1" s="1"/>
  <c r="I173" i="1"/>
  <c r="J173" i="1" s="1"/>
  <c r="I174" i="1"/>
  <c r="J174" i="1" s="1"/>
  <c r="I175" i="1"/>
  <c r="J175" i="1" s="1"/>
  <c r="I176" i="1"/>
  <c r="J176" i="1" s="1"/>
  <c r="I177" i="1"/>
  <c r="J177" i="1" s="1"/>
  <c r="I178" i="1"/>
  <c r="J178" i="1" s="1"/>
  <c r="I179" i="1"/>
  <c r="J179" i="1" s="1"/>
  <c r="I180" i="1"/>
  <c r="J180" i="1" s="1"/>
  <c r="I181" i="1"/>
  <c r="J181" i="1" s="1"/>
  <c r="I182" i="1"/>
  <c r="J182" i="1" s="1"/>
  <c r="I183" i="1"/>
  <c r="J183" i="1" s="1"/>
  <c r="I184" i="1"/>
  <c r="J184" i="1" s="1"/>
  <c r="I185" i="1"/>
  <c r="J185" i="1" s="1"/>
  <c r="I186" i="1"/>
  <c r="J186" i="1" s="1"/>
  <c r="I187" i="1"/>
  <c r="J187" i="1" s="1"/>
  <c r="I188" i="1"/>
  <c r="J188" i="1" s="1"/>
  <c r="I189" i="1"/>
  <c r="J189" i="1" s="1"/>
  <c r="I190" i="1"/>
  <c r="J190" i="1" s="1"/>
  <c r="I191" i="1"/>
  <c r="J191" i="1" s="1"/>
  <c r="I192" i="1"/>
  <c r="J192" i="1" s="1"/>
  <c r="I193" i="1"/>
  <c r="J193" i="1" s="1"/>
  <c r="I194" i="1"/>
  <c r="J194" i="1" s="1"/>
  <c r="I195" i="1"/>
  <c r="J195" i="1" s="1"/>
  <c r="I196" i="1"/>
  <c r="J196" i="1" s="1"/>
  <c r="I197" i="1"/>
  <c r="J197" i="1" s="1"/>
  <c r="I198" i="1"/>
  <c r="J198" i="1" s="1"/>
  <c r="I199" i="1"/>
  <c r="J199" i="1" s="1"/>
  <c r="I200" i="1"/>
  <c r="J200" i="1" s="1"/>
  <c r="I201" i="1"/>
  <c r="J201" i="1" s="1"/>
  <c r="I202" i="1"/>
  <c r="J202" i="1" s="1"/>
  <c r="I203" i="1"/>
  <c r="J203" i="1" s="1"/>
  <c r="I204" i="1"/>
  <c r="J204" i="1" s="1"/>
  <c r="I205" i="1"/>
  <c r="J205" i="1" s="1"/>
  <c r="I206" i="1"/>
  <c r="J206" i="1" s="1"/>
  <c r="I207" i="1"/>
  <c r="J207" i="1" s="1"/>
  <c r="I208" i="1"/>
  <c r="J208" i="1" s="1"/>
  <c r="G374" i="1" l="1"/>
  <c r="I61" i="1" l="1"/>
  <c r="J61" i="1" s="1"/>
  <c r="I62" i="1"/>
  <c r="J62" i="1" s="1"/>
  <c r="I63" i="1"/>
  <c r="J63" i="1" s="1"/>
  <c r="I64" i="1"/>
  <c r="J64" i="1" s="1"/>
  <c r="I65" i="1"/>
  <c r="J65" i="1" s="1"/>
  <c r="I66" i="1"/>
  <c r="J66" i="1" s="1"/>
  <c r="I67" i="1"/>
  <c r="J67" i="1" s="1"/>
  <c r="I68" i="1"/>
  <c r="J68" i="1" s="1"/>
  <c r="I69" i="1"/>
  <c r="J69" i="1" s="1"/>
  <c r="I70" i="1"/>
  <c r="J70" i="1" s="1"/>
  <c r="I71" i="1"/>
  <c r="J71" i="1" s="1"/>
  <c r="I72" i="1"/>
  <c r="J72" i="1" s="1"/>
  <c r="I73" i="1"/>
  <c r="J73" i="1" s="1"/>
  <c r="I74" i="1"/>
  <c r="J74" i="1" s="1"/>
  <c r="I75" i="1"/>
  <c r="J75" i="1" s="1"/>
  <c r="I76" i="1"/>
  <c r="J76" i="1" s="1"/>
  <c r="I77" i="1"/>
  <c r="J77" i="1" s="1"/>
  <c r="I78" i="1"/>
  <c r="J78" i="1" s="1"/>
  <c r="I79" i="1"/>
  <c r="J79" i="1" s="1"/>
  <c r="I80" i="1"/>
  <c r="J80" i="1" s="1"/>
  <c r="I81" i="1"/>
  <c r="J81" i="1" s="1"/>
  <c r="I82" i="1"/>
  <c r="J82" i="1" s="1"/>
  <c r="I83" i="1"/>
  <c r="J83" i="1" s="1"/>
  <c r="I84" i="1"/>
  <c r="J84" i="1" s="1"/>
  <c r="I85" i="1"/>
  <c r="J85" i="1" s="1"/>
  <c r="I86" i="1"/>
  <c r="J86" i="1" s="1"/>
  <c r="I87" i="1"/>
  <c r="J87" i="1" s="1"/>
  <c r="I88" i="1"/>
  <c r="J88" i="1" s="1"/>
  <c r="I89" i="1"/>
  <c r="J89" i="1" s="1"/>
  <c r="I90" i="1"/>
  <c r="J90" i="1" s="1"/>
  <c r="I91" i="1"/>
  <c r="J91" i="1" s="1"/>
  <c r="I92" i="1"/>
  <c r="J92" i="1" s="1"/>
  <c r="I93" i="1"/>
  <c r="J93" i="1" s="1"/>
  <c r="I94" i="1"/>
  <c r="J94" i="1" s="1"/>
  <c r="I95" i="1"/>
  <c r="J95" i="1" s="1"/>
  <c r="I96" i="1"/>
  <c r="J96" i="1" s="1"/>
  <c r="I97" i="1"/>
  <c r="J97" i="1" s="1"/>
  <c r="I98" i="1"/>
  <c r="J98" i="1" s="1"/>
  <c r="I99" i="1"/>
  <c r="J99" i="1" s="1"/>
  <c r="I100" i="1"/>
  <c r="J100" i="1" s="1"/>
  <c r="I101" i="1"/>
  <c r="J101" i="1" s="1"/>
  <c r="I102" i="1"/>
  <c r="J102" i="1" s="1"/>
  <c r="I103" i="1"/>
  <c r="J103" i="1" s="1"/>
  <c r="I104" i="1"/>
  <c r="J104" i="1" s="1"/>
  <c r="I105" i="1"/>
  <c r="J105" i="1" s="1"/>
  <c r="I106" i="1"/>
  <c r="J106" i="1" s="1"/>
  <c r="I107" i="1"/>
  <c r="J107" i="1" s="1"/>
  <c r="I108" i="1"/>
  <c r="J108" i="1" s="1"/>
  <c r="I109" i="1"/>
  <c r="J109" i="1" s="1"/>
  <c r="I110" i="1"/>
  <c r="J110" i="1" s="1"/>
  <c r="I111" i="1"/>
  <c r="J111" i="1" s="1"/>
  <c r="I112" i="1"/>
  <c r="J112" i="1" s="1"/>
  <c r="I113" i="1"/>
  <c r="J113" i="1" s="1"/>
  <c r="I114" i="1"/>
  <c r="J114" i="1" s="1"/>
  <c r="I115" i="1"/>
  <c r="J115" i="1" s="1"/>
  <c r="I116" i="1"/>
  <c r="J116" i="1" s="1"/>
  <c r="I117" i="1"/>
  <c r="J117" i="1" s="1"/>
  <c r="I118" i="1"/>
  <c r="J118" i="1" s="1"/>
  <c r="I119" i="1"/>
  <c r="J119" i="1" s="1"/>
  <c r="I120" i="1"/>
  <c r="J120" i="1" s="1"/>
  <c r="I121" i="1"/>
  <c r="J121" i="1" s="1"/>
  <c r="I122" i="1"/>
  <c r="J122" i="1" s="1"/>
  <c r="I123" i="1"/>
  <c r="J123" i="1" s="1"/>
  <c r="I124" i="1"/>
  <c r="J124" i="1" s="1"/>
  <c r="I125" i="1"/>
  <c r="J125" i="1" s="1"/>
  <c r="I126" i="1"/>
  <c r="J126" i="1" s="1"/>
  <c r="I127" i="1"/>
  <c r="J127" i="1" s="1"/>
  <c r="I128" i="1"/>
  <c r="J128" i="1" s="1"/>
  <c r="I129" i="1"/>
  <c r="J129" i="1" s="1"/>
  <c r="I130" i="1"/>
  <c r="J130" i="1" s="1"/>
  <c r="I131" i="1"/>
  <c r="J131" i="1" s="1"/>
  <c r="I132" i="1"/>
  <c r="J132" i="1" s="1"/>
  <c r="I133" i="1"/>
  <c r="J133" i="1" s="1"/>
  <c r="I134" i="1"/>
  <c r="J134" i="1" s="1"/>
  <c r="I135" i="1"/>
  <c r="J135" i="1" s="1"/>
  <c r="I136" i="1"/>
  <c r="J136" i="1" s="1"/>
  <c r="I137" i="1"/>
  <c r="J137" i="1" s="1"/>
  <c r="E3" i="2" l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56" i="1"/>
  <c r="J56" i="1" s="1"/>
  <c r="I57" i="1"/>
  <c r="J57" i="1" s="1"/>
  <c r="I58" i="1"/>
  <c r="J58" i="1" s="1"/>
  <c r="I59" i="1"/>
  <c r="J59" i="1" s="1"/>
  <c r="I60" i="1"/>
  <c r="J60" i="1" s="1"/>
  <c r="I35" i="1"/>
  <c r="J35" i="1" s="1"/>
  <c r="I29" i="1" l="1"/>
  <c r="J29" i="1" s="1"/>
  <c r="D7" i="2" l="1"/>
  <c r="C7" i="2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30" i="1"/>
  <c r="I31" i="1"/>
  <c r="I32" i="1"/>
  <c r="I33" i="1"/>
  <c r="I34" i="1"/>
  <c r="I2" i="1"/>
  <c r="E7" i="2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30" i="1"/>
  <c r="J31" i="1"/>
  <c r="J32" i="1"/>
  <c r="J33" i="1"/>
  <c r="J34" i="1"/>
  <c r="G373" i="1"/>
  <c r="J3" i="1" l="1"/>
  <c r="J2" i="1"/>
</calcChain>
</file>

<file path=xl/sharedStrings.xml><?xml version="1.0" encoding="utf-8"?>
<sst xmlns="http://schemas.openxmlformats.org/spreadsheetml/2006/main" count="1808" uniqueCount="683">
  <si>
    <t>Numero fattura</t>
  </si>
  <si>
    <t>Data fattura</t>
  </si>
  <si>
    <t>Totale fattura</t>
  </si>
  <si>
    <t>Data scadenza</t>
  </si>
  <si>
    <t>Data Pagamento</t>
  </si>
  <si>
    <t>Importo Pagato</t>
  </si>
  <si>
    <t>1/PA</t>
  </si>
  <si>
    <t>Dati</t>
  </si>
  <si>
    <t>RITARDO</t>
  </si>
  <si>
    <t>ITP</t>
  </si>
  <si>
    <t>Ritardo Ponderato</t>
  </si>
  <si>
    <t>TRIMESTRE</t>
  </si>
  <si>
    <t>Somma di Ritardo Ponderato</t>
  </si>
  <si>
    <t>I TRIMESTRE</t>
  </si>
  <si>
    <t>II TRIMESTRE</t>
  </si>
  <si>
    <t>III TRIMESTRE</t>
  </si>
  <si>
    <t>IV TRIMESTRE</t>
  </si>
  <si>
    <t>Periodo</t>
  </si>
  <si>
    <t>ID FATTURA</t>
  </si>
  <si>
    <t>Somma di Importo Pagato</t>
  </si>
  <si>
    <t>1/FE</t>
  </si>
  <si>
    <t>4/01</t>
  </si>
  <si>
    <t>12</t>
  </si>
  <si>
    <t>27/11/2019</t>
  </si>
  <si>
    <t>16/12/2019</t>
  </si>
  <si>
    <t>18/11/2019</t>
  </si>
  <si>
    <t>07/10/2019</t>
  </si>
  <si>
    <t>13/11/2019</t>
  </si>
  <si>
    <t>04/11/2019</t>
  </si>
  <si>
    <t>05/11/2019</t>
  </si>
  <si>
    <t>14/10/2019</t>
  </si>
  <si>
    <t>08/10/2019</t>
  </si>
  <si>
    <t>30/11/2019</t>
  </si>
  <si>
    <t>20/12/2019</t>
  </si>
  <si>
    <t>16/01/2020</t>
  </si>
  <si>
    <t>29/11/2019</t>
  </si>
  <si>
    <t>01/12/2019</t>
  </si>
  <si>
    <t>18/12/2019</t>
  </si>
  <si>
    <t>26/11/2019</t>
  </si>
  <si>
    <t>28/11/2019</t>
  </si>
  <si>
    <t>12/12/2019</t>
  </si>
  <si>
    <t>02/12/2019</t>
  </si>
  <si>
    <t>06/12/2019</t>
  </si>
  <si>
    <t>20/10/2019</t>
  </si>
  <si>
    <t>Totale 2020</t>
  </si>
  <si>
    <t xml:space="preserve"> 20FVD-00245 </t>
  </si>
  <si>
    <t xml:space="preserve"> 804/19 </t>
  </si>
  <si>
    <t>F 2942 2019</t>
  </si>
  <si>
    <t>F 2943 2019</t>
  </si>
  <si>
    <t>6662503867</t>
  </si>
  <si>
    <t>6662503866</t>
  </si>
  <si>
    <t>6662503761</t>
  </si>
  <si>
    <t>6662503760</t>
  </si>
  <si>
    <t xml:space="preserve"> IIT0002393 </t>
  </si>
  <si>
    <t>IIT9010224</t>
  </si>
  <si>
    <t>IIT9010227</t>
  </si>
  <si>
    <t>IIT9010225</t>
  </si>
  <si>
    <t>IIT9010228</t>
  </si>
  <si>
    <t>IIT9010226</t>
  </si>
  <si>
    <t>IIT9019103</t>
  </si>
  <si>
    <t>IIT0002106</t>
  </si>
  <si>
    <t>IIT0001850</t>
  </si>
  <si>
    <t xml:space="preserve"> IIT0003641 </t>
  </si>
  <si>
    <t>IIT9017391</t>
  </si>
  <si>
    <t>IIT9019318</t>
  </si>
  <si>
    <t>100</t>
  </si>
  <si>
    <t>3606</t>
  </si>
  <si>
    <t>555</t>
  </si>
  <si>
    <t>334</t>
  </si>
  <si>
    <t>2019321043097</t>
  </si>
  <si>
    <t>2020321000985</t>
  </si>
  <si>
    <t>2020321006591</t>
  </si>
  <si>
    <t>1_2020</t>
  </si>
  <si>
    <t>14/2019</t>
  </si>
  <si>
    <t>767/M</t>
  </si>
  <si>
    <t>867/M</t>
  </si>
  <si>
    <t>257/PA-2019</t>
  </si>
  <si>
    <t xml:space="preserve">16/PA-2020 </t>
  </si>
  <si>
    <t xml:space="preserve">43/PA-2020 </t>
  </si>
  <si>
    <t>1/2020</t>
  </si>
  <si>
    <t>004006406071</t>
  </si>
  <si>
    <t>3081055191</t>
  </si>
  <si>
    <t>004013884937</t>
  </si>
  <si>
    <t>76/2019</t>
  </si>
  <si>
    <t>91/2019</t>
  </si>
  <si>
    <t>19/2020</t>
  </si>
  <si>
    <t>05/2020</t>
  </si>
  <si>
    <t>20P00001</t>
  </si>
  <si>
    <t>PAE0004112</t>
  </si>
  <si>
    <t>PAE0043026</t>
  </si>
  <si>
    <t>3301000447-1226</t>
  </si>
  <si>
    <t>3301000039-1226</t>
  </si>
  <si>
    <t>3301000358-1226</t>
  </si>
  <si>
    <t xml:space="preserve">   000077/PA </t>
  </si>
  <si>
    <t xml:space="preserve">9/2020 </t>
  </si>
  <si>
    <t>47</t>
  </si>
  <si>
    <t>10</t>
  </si>
  <si>
    <t>50/PA</t>
  </si>
  <si>
    <t xml:space="preserve">12/PA </t>
  </si>
  <si>
    <t xml:space="preserve"> 3/PA </t>
  </si>
  <si>
    <t xml:space="preserve">6/PA </t>
  </si>
  <si>
    <t xml:space="preserve">62-1/2019 </t>
  </si>
  <si>
    <t>1410002692</t>
  </si>
  <si>
    <t>1420000024</t>
  </si>
  <si>
    <t>1238</t>
  </si>
  <si>
    <t xml:space="preserve"> 827 </t>
  </si>
  <si>
    <t>45286</t>
  </si>
  <si>
    <t>33678</t>
  </si>
  <si>
    <t>39688</t>
  </si>
  <si>
    <t>39690</t>
  </si>
  <si>
    <t>37607</t>
  </si>
  <si>
    <t>LPA/20000048</t>
  </si>
  <si>
    <t xml:space="preserve">49-000000-2020-FT </t>
  </si>
  <si>
    <t xml:space="preserve">62/FE </t>
  </si>
  <si>
    <t>0012004418</t>
  </si>
  <si>
    <t>0012000218</t>
  </si>
  <si>
    <t xml:space="preserve"> 016X20201V6000133 </t>
  </si>
  <si>
    <t>016X20201V6000132</t>
  </si>
  <si>
    <t xml:space="preserve">358/2020 </t>
  </si>
  <si>
    <t>269/2020</t>
  </si>
  <si>
    <t xml:space="preserve">137/2020 </t>
  </si>
  <si>
    <t xml:space="preserve">2103/2019 </t>
  </si>
  <si>
    <t>1889/2019</t>
  </si>
  <si>
    <t>1010592223</t>
  </si>
  <si>
    <t xml:space="preserve">   3/01 </t>
  </si>
  <si>
    <t>13/01</t>
  </si>
  <si>
    <t>2/01</t>
  </si>
  <si>
    <t>11E</t>
  </si>
  <si>
    <t>20VO000008</t>
  </si>
  <si>
    <t>0002155182</t>
  </si>
  <si>
    <t>2767</t>
  </si>
  <si>
    <t xml:space="preserve">20-0137 </t>
  </si>
  <si>
    <t xml:space="preserve"> 20-0171</t>
  </si>
  <si>
    <t xml:space="preserve"> 20-0080 </t>
  </si>
  <si>
    <t>20-0018</t>
  </si>
  <si>
    <t>19-1034</t>
  </si>
  <si>
    <t>19-1178</t>
  </si>
  <si>
    <t>97</t>
  </si>
  <si>
    <t>542</t>
  </si>
  <si>
    <t xml:space="preserve">PA0027/2020 </t>
  </si>
  <si>
    <t>20/RV</t>
  </si>
  <si>
    <t>001749_VRM</t>
  </si>
  <si>
    <t>001750_VRM</t>
  </si>
  <si>
    <t>19-1315</t>
  </si>
  <si>
    <t xml:space="preserve">19-1488 </t>
  </si>
  <si>
    <t xml:space="preserve">19-1421 </t>
  </si>
  <si>
    <t>FATTPA 2_20</t>
  </si>
  <si>
    <t xml:space="preserve"> FATTPA 6_20 </t>
  </si>
  <si>
    <t>FATTPA 8_20</t>
  </si>
  <si>
    <t>1019127067</t>
  </si>
  <si>
    <t>2171</t>
  </si>
  <si>
    <t>19000054D</t>
  </si>
  <si>
    <t>200174</t>
  </si>
  <si>
    <t>200173</t>
  </si>
  <si>
    <t>65</t>
  </si>
  <si>
    <t>88</t>
  </si>
  <si>
    <t>19FVRW154764</t>
  </si>
  <si>
    <t>19FVRW169828</t>
  </si>
  <si>
    <t>10052/27</t>
  </si>
  <si>
    <t>1769/27</t>
  </si>
  <si>
    <t xml:space="preserve">531/27 </t>
  </si>
  <si>
    <t>12_20</t>
  </si>
  <si>
    <t>FATTPA 198_19</t>
  </si>
  <si>
    <t>FATTPA 220_19</t>
  </si>
  <si>
    <t>1149</t>
  </si>
  <si>
    <t>1122</t>
  </si>
  <si>
    <t xml:space="preserve">405 M </t>
  </si>
  <si>
    <t>7X04167251</t>
  </si>
  <si>
    <t>8W00518390</t>
  </si>
  <si>
    <t>8A00714328</t>
  </si>
  <si>
    <t>8W00513680</t>
  </si>
  <si>
    <t>7X04953737</t>
  </si>
  <si>
    <t>2/2020</t>
  </si>
  <si>
    <t>FATTPA 80_19</t>
  </si>
  <si>
    <t xml:space="preserve">356/PA </t>
  </si>
  <si>
    <t>20/01/2020</t>
  </si>
  <si>
    <t>17/12/2019</t>
  </si>
  <si>
    <t>24/02/2020</t>
  </si>
  <si>
    <t>02/03/2020</t>
  </si>
  <si>
    <t>03/03/2020</t>
  </si>
  <si>
    <t>23/07/2019</t>
  </si>
  <si>
    <t>25/11/2019</t>
  </si>
  <si>
    <t>12/02/2020</t>
  </si>
  <si>
    <t>27/01/2020</t>
  </si>
  <si>
    <t>13/01/2020</t>
  </si>
  <si>
    <t>11/12/2019</t>
  </si>
  <si>
    <t>25/02/2020</t>
  </si>
  <si>
    <t>04/02/2020</t>
  </si>
  <si>
    <t>01/01/2020</t>
  </si>
  <si>
    <t>05/02/2020</t>
  </si>
  <si>
    <t>17/02/2020</t>
  </si>
  <si>
    <t>31/12/2019</t>
  </si>
  <si>
    <t>29/01/2020</t>
  </si>
  <si>
    <t>28/01/2020</t>
  </si>
  <si>
    <t>14/01/2020</t>
  </si>
  <si>
    <t>09/12/2019</t>
  </si>
  <si>
    <t>29/02/2020</t>
  </si>
  <si>
    <t>31/01/2020</t>
  </si>
  <si>
    <t>24/01/2020</t>
  </si>
  <si>
    <t>03/01/2020</t>
  </si>
  <si>
    <t>13/12/2019</t>
  </si>
  <si>
    <t>22/01/2020</t>
  </si>
  <si>
    <t>09/01/2020</t>
  </si>
  <si>
    <t>21/02/2020</t>
  </si>
  <si>
    <t>22/12/2019</t>
  </si>
  <si>
    <t>21/01/2020</t>
  </si>
  <si>
    <t>10/12/2019</t>
  </si>
  <si>
    <t>06/02/2020</t>
  </si>
  <si>
    <t>14/02/2020</t>
  </si>
  <si>
    <t>18/02/2020</t>
  </si>
  <si>
    <t>17/01/2020</t>
  </si>
  <si>
    <t>04/03/2020</t>
  </si>
  <si>
    <t>11/02/2020</t>
  </si>
  <si>
    <t>22/02/2020</t>
  </si>
  <si>
    <t>19/02/2020</t>
  </si>
  <si>
    <t>30/01/2020</t>
  </si>
  <si>
    <t>21/11/2019</t>
  </si>
  <si>
    <t>23/12/2019</t>
  </si>
  <si>
    <t>07/02/2020</t>
  </si>
  <si>
    <t>23/01/2020</t>
  </si>
  <si>
    <t>26/02/2020</t>
  </si>
  <si>
    <t>22/11/2019</t>
  </si>
  <si>
    <t>09/03/2020</t>
  </si>
  <si>
    <t>10/02/2020</t>
  </si>
  <si>
    <t>30/12/2019</t>
  </si>
  <si>
    <t>07/01/2020</t>
  </si>
  <si>
    <t>22/07/2019</t>
  </si>
  <si>
    <t>03/02/2020</t>
  </si>
  <si>
    <t>10/01/2020</t>
  </si>
  <si>
    <t>27/02/2020</t>
  </si>
  <si>
    <t>02/01/2020</t>
  </si>
  <si>
    <t>02/04/2020</t>
  </si>
  <si>
    <t>25/03/2020</t>
  </si>
  <si>
    <t>30/04/2020</t>
  </si>
  <si>
    <t>12/03/2020</t>
  </si>
  <si>
    <t>20/03/2020</t>
  </si>
  <si>
    <t>28/02/2020</t>
  </si>
  <si>
    <t>03/04/2020</t>
  </si>
  <si>
    <t>13/02/2020</t>
  </si>
  <si>
    <t>20/02/2020</t>
  </si>
  <si>
    <t>11/01/2020</t>
  </si>
  <si>
    <t>30/03/2020</t>
  </si>
  <si>
    <t>01/02/2020</t>
  </si>
  <si>
    <t>05/03/2020</t>
  </si>
  <si>
    <t>06/03/2020</t>
  </si>
  <si>
    <t>17/03/2020</t>
  </si>
  <si>
    <t>26/12/2019</t>
  </si>
  <si>
    <t>29/12/2019</t>
  </si>
  <si>
    <t>31/03/2020</t>
  </si>
  <si>
    <t>24/04/2020</t>
  </si>
  <si>
    <t>19/03/2020</t>
  </si>
  <si>
    <t>29/03/2020</t>
  </si>
  <si>
    <t>08/01/2020</t>
  </si>
  <si>
    <t>24/03/2020</t>
  </si>
  <si>
    <t>09/02/2020</t>
  </si>
  <si>
    <t>21/03/2020</t>
  </si>
  <si>
    <t>16/03/2020</t>
  </si>
  <si>
    <t>26/01/2020</t>
  </si>
  <si>
    <t>18/01/2020</t>
  </si>
  <si>
    <t>04/04/2020</t>
  </si>
  <si>
    <t>13/03/2020</t>
  </si>
  <si>
    <t>23/02/2020</t>
  </si>
  <si>
    <t>12/01/2020</t>
  </si>
  <si>
    <t>10/03/2020</t>
  </si>
  <si>
    <t>14/03/2020</t>
  </si>
  <si>
    <t>15/01/2020</t>
  </si>
  <si>
    <t>FATTPA 3_18</t>
  </si>
  <si>
    <t>15/06/2018</t>
  </si>
  <si>
    <t>16/06/2020</t>
  </si>
  <si>
    <t>8W00614186</t>
  </si>
  <si>
    <t>05/12/2019</t>
  </si>
  <si>
    <t>1019126722</t>
  </si>
  <si>
    <t>20P00002</t>
  </si>
  <si>
    <t>7X00678323</t>
  </si>
  <si>
    <t>28/04/2020</t>
  </si>
  <si>
    <t xml:space="preserve">543/PA/1 </t>
  </si>
  <si>
    <t>21/04/2020</t>
  </si>
  <si>
    <t>B3</t>
  </si>
  <si>
    <t>27/04/2020</t>
  </si>
  <si>
    <t>185</t>
  </si>
  <si>
    <t>4609</t>
  </si>
  <si>
    <t>25/04/2020</t>
  </si>
  <si>
    <t>29/FATT_EL</t>
  </si>
  <si>
    <t>06/04/2020</t>
  </si>
  <si>
    <t>2020321008527</t>
  </si>
  <si>
    <t>V00001</t>
  </si>
  <si>
    <t>V00002</t>
  </si>
  <si>
    <t>V00003</t>
  </si>
  <si>
    <t>004020801344</t>
  </si>
  <si>
    <t>16/04/2020</t>
  </si>
  <si>
    <t>17/04/2020</t>
  </si>
  <si>
    <t>6721</t>
  </si>
  <si>
    <t>11/03/2020</t>
  </si>
  <si>
    <t>11/05/2020</t>
  </si>
  <si>
    <t>08/05/2020</t>
  </si>
  <si>
    <t>6722</t>
  </si>
  <si>
    <t>6723</t>
  </si>
  <si>
    <t xml:space="preserve"> IIT0003637</t>
  </si>
  <si>
    <t>08/04/2020</t>
  </si>
  <si>
    <t>3301000099-1226</t>
  </si>
  <si>
    <t>21</t>
  </si>
  <si>
    <t>33E</t>
  </si>
  <si>
    <t>20000008 D</t>
  </si>
  <si>
    <t>10/04/2020</t>
  </si>
  <si>
    <t>144/M</t>
  </si>
  <si>
    <t>36/2020</t>
  </si>
  <si>
    <t>04/06/2020</t>
  </si>
  <si>
    <t>20FVD-03345</t>
  </si>
  <si>
    <t>29/04/2020</t>
  </si>
  <si>
    <t>1020019392</t>
  </si>
  <si>
    <t>11/04/2020</t>
  </si>
  <si>
    <t>14/04/2020</t>
  </si>
  <si>
    <t>3020087775</t>
  </si>
  <si>
    <t>2020321012430</t>
  </si>
  <si>
    <t>31/05/2020</t>
  </si>
  <si>
    <t>3/2020</t>
  </si>
  <si>
    <t>06/05/2020</t>
  </si>
  <si>
    <t>FATTPA 10_20</t>
  </si>
  <si>
    <t>09/04/2020</t>
  </si>
  <si>
    <t>004028183580</t>
  </si>
  <si>
    <t>20/05/2020</t>
  </si>
  <si>
    <t>IIT0005258</t>
  </si>
  <si>
    <t>298</t>
  </si>
  <si>
    <t>05/06/2020</t>
  </si>
  <si>
    <t>3301000149-1226</t>
  </si>
  <si>
    <t>07/04/2020</t>
  </si>
  <si>
    <t>3301000153-1226</t>
  </si>
  <si>
    <t>07/05/2020</t>
  </si>
  <si>
    <t>4/PA</t>
  </si>
  <si>
    <t>09/05/2020</t>
  </si>
  <si>
    <t>22/05/2020</t>
  </si>
  <si>
    <t>20PAS0000173</t>
  </si>
  <si>
    <t>29/05/2020</t>
  </si>
  <si>
    <t>1010609004</t>
  </si>
  <si>
    <t>7X01559661</t>
  </si>
  <si>
    <t>15/04/2020</t>
  </si>
  <si>
    <t>24/06/2020</t>
  </si>
  <si>
    <t>3715</t>
  </si>
  <si>
    <t xml:space="preserve">IIT0006211 </t>
  </si>
  <si>
    <t>16/05/2020</t>
  </si>
  <si>
    <t>0012001816</t>
  </si>
  <si>
    <t>33</t>
  </si>
  <si>
    <t>22/04/2020</t>
  </si>
  <si>
    <t>11/06/2020</t>
  </si>
  <si>
    <t>26/06/2020</t>
  </si>
  <si>
    <t>2020321016184</t>
  </si>
  <si>
    <t>02/05/2020</t>
  </si>
  <si>
    <t>02/06/2020</t>
  </si>
  <si>
    <t>12/01</t>
  </si>
  <si>
    <t>106</t>
  </si>
  <si>
    <t xml:space="preserve">16 </t>
  </si>
  <si>
    <t>05/05/2020</t>
  </si>
  <si>
    <t>148/001</t>
  </si>
  <si>
    <t>27/05/2020</t>
  </si>
  <si>
    <t>A20PAS0004165</t>
  </si>
  <si>
    <t>PAE0015326</t>
  </si>
  <si>
    <t>10/06/2020</t>
  </si>
  <si>
    <t>BITL0120007544</t>
  </si>
  <si>
    <t>BITL0120007545</t>
  </si>
  <si>
    <t>57E</t>
  </si>
  <si>
    <t>17/06/2020</t>
  </si>
  <si>
    <t>18/06/2020</t>
  </si>
  <si>
    <t>FATTPA 42_20</t>
  </si>
  <si>
    <t>13/05/2020</t>
  </si>
  <si>
    <t>13/06/2020</t>
  </si>
  <si>
    <t>3390/20</t>
  </si>
  <si>
    <t>18/05/2020</t>
  </si>
  <si>
    <t>26/05/2020</t>
  </si>
  <si>
    <t>FATTPA 43_20</t>
  </si>
  <si>
    <t>FATTPA 44_20</t>
  </si>
  <si>
    <t>FATTPA 45_20</t>
  </si>
  <si>
    <t>FATTPA 46_20</t>
  </si>
  <si>
    <t>2/11</t>
  </si>
  <si>
    <t>21/05/2020</t>
  </si>
  <si>
    <t>21/06/2020</t>
  </si>
  <si>
    <t>260 FTE</t>
  </si>
  <si>
    <t>20/06/2020</t>
  </si>
  <si>
    <t>92</t>
  </si>
  <si>
    <t>12/05/2020</t>
  </si>
  <si>
    <t>12/06/2020</t>
  </si>
  <si>
    <t>IIT0007113</t>
  </si>
  <si>
    <t>08/06/2020</t>
  </si>
  <si>
    <t>4/A</t>
  </si>
  <si>
    <t>25/05/2020</t>
  </si>
  <si>
    <t>IIT0007140</t>
  </si>
  <si>
    <t>14/05/2020</t>
  </si>
  <si>
    <t>14/06/2020</t>
  </si>
  <si>
    <t>IIT0008635</t>
  </si>
  <si>
    <t>FATTPA 12_20</t>
  </si>
  <si>
    <t>15/06/2020</t>
  </si>
  <si>
    <t>5/A</t>
  </si>
  <si>
    <t>8A00561494</t>
  </si>
  <si>
    <t>06/08/2019</t>
  </si>
  <si>
    <t>06/10/2019</t>
  </si>
  <si>
    <t>B6</t>
  </si>
  <si>
    <t>10844</t>
  </si>
  <si>
    <t>10854</t>
  </si>
  <si>
    <t>004035356806</t>
  </si>
  <si>
    <t>2020321019891</t>
  </si>
  <si>
    <t>PA-000016</t>
  </si>
  <si>
    <t>VP0003422020</t>
  </si>
  <si>
    <t>004042859165</t>
  </si>
  <si>
    <t>3301000211-1226</t>
  </si>
  <si>
    <t>7X02280476</t>
  </si>
  <si>
    <t>0072356469</t>
  </si>
  <si>
    <t>0012002138</t>
  </si>
  <si>
    <t>2020VP0000281</t>
  </si>
  <si>
    <t>36/PA</t>
  </si>
  <si>
    <t>129/PA-2020</t>
  </si>
  <si>
    <t>2020P00003</t>
  </si>
  <si>
    <t>132/PA-2020</t>
  </si>
  <si>
    <t>11007</t>
  </si>
  <si>
    <t>11346</t>
  </si>
  <si>
    <t>FATTPA 50_20</t>
  </si>
  <si>
    <t>FATTPA 51_20</t>
  </si>
  <si>
    <t>67E</t>
  </si>
  <si>
    <t>2020321023213</t>
  </si>
  <si>
    <t>FATTPA 14_20</t>
  </si>
  <si>
    <t>BITL0120011796</t>
  </si>
  <si>
    <t>5165/27</t>
  </si>
  <si>
    <t>5166/27</t>
  </si>
  <si>
    <t>5167/27</t>
  </si>
  <si>
    <t>961</t>
  </si>
  <si>
    <t>8W00259730</t>
  </si>
  <si>
    <t>80/2020</t>
  </si>
  <si>
    <t>128/FE</t>
  </si>
  <si>
    <t>PAE0023503</t>
  </si>
  <si>
    <t>129/FE</t>
  </si>
  <si>
    <t>1220006854</t>
  </si>
  <si>
    <t>004050169191</t>
  </si>
  <si>
    <t>5880</t>
  </si>
  <si>
    <t>4652</t>
  </si>
  <si>
    <t>1010623847</t>
  </si>
  <si>
    <t>2_2020</t>
  </si>
  <si>
    <t>3301000259-1226</t>
  </si>
  <si>
    <t>3301000255-1226</t>
  </si>
  <si>
    <t>016X20201V6000849</t>
  </si>
  <si>
    <t>016X20201V6000850</t>
  </si>
  <si>
    <t>6820200720001730</t>
  </si>
  <si>
    <t>FATTPA 57_20</t>
  </si>
  <si>
    <t>6/PA</t>
  </si>
  <si>
    <t>FATTPA 58_20</t>
  </si>
  <si>
    <t>142</t>
  </si>
  <si>
    <t>20FVRW081096</t>
  </si>
  <si>
    <t>98/2020</t>
  </si>
  <si>
    <t>FATTPA 16_20</t>
  </si>
  <si>
    <t>2020321027345</t>
  </si>
  <si>
    <t>11286</t>
  </si>
  <si>
    <t>6662504118</t>
  </si>
  <si>
    <t>6662504117</t>
  </si>
  <si>
    <t>6310/27</t>
  </si>
  <si>
    <t>IIT0011924</t>
  </si>
  <si>
    <t>13/PA</t>
  </si>
  <si>
    <t>7454/27</t>
  </si>
  <si>
    <t>FATTPA 17_20</t>
  </si>
  <si>
    <t>4/2020</t>
  </si>
  <si>
    <t>19/06/2020</t>
  </si>
  <si>
    <t>23/06/2020</t>
  </si>
  <si>
    <t>25/06/2020</t>
  </si>
  <si>
    <t>30/06/2020</t>
  </si>
  <si>
    <t>01/07/2020</t>
  </si>
  <si>
    <t>15/05/2020</t>
  </si>
  <si>
    <t>03/07/2020</t>
  </si>
  <si>
    <t>06/07/2020</t>
  </si>
  <si>
    <t>02/07/2020</t>
  </si>
  <si>
    <t>14/07/2020</t>
  </si>
  <si>
    <t>21/07/2020</t>
  </si>
  <si>
    <t>08/07/2020</t>
  </si>
  <si>
    <t>15/07/2020</t>
  </si>
  <si>
    <t>27/07/2020</t>
  </si>
  <si>
    <t>29/07/2020</t>
  </si>
  <si>
    <t>03/08/2020</t>
  </si>
  <si>
    <t>28/07/2020</t>
  </si>
  <si>
    <t>30/07/2020</t>
  </si>
  <si>
    <t>31/07/2020</t>
  </si>
  <si>
    <t>07/08/2020</t>
  </si>
  <si>
    <t>02/08/2020</t>
  </si>
  <si>
    <t>31/08/2020</t>
  </si>
  <si>
    <t>04/08/2020</t>
  </si>
  <si>
    <t>07/09/2020</t>
  </si>
  <si>
    <t>16/09/2020</t>
  </si>
  <si>
    <t>06/08/2020</t>
  </si>
  <si>
    <t>11/07/2020</t>
  </si>
  <si>
    <t>16/07/2020</t>
  </si>
  <si>
    <t>09/07/2020</t>
  </si>
  <si>
    <t>12/07/2020</t>
  </si>
  <si>
    <t>24/08/2020</t>
  </si>
  <si>
    <t>25/07/2020</t>
  </si>
  <si>
    <t>01/08/2020</t>
  </si>
  <si>
    <t>13/07/2020</t>
  </si>
  <si>
    <t>10/07/2020</t>
  </si>
  <si>
    <t>29/08/2020</t>
  </si>
  <si>
    <t>18/08/2020</t>
  </si>
  <si>
    <t>20/07/2020</t>
  </si>
  <si>
    <t>14/08/2020</t>
  </si>
  <si>
    <t>13/08/2020</t>
  </si>
  <si>
    <t>27/08/2020</t>
  </si>
  <si>
    <t>28/08/2020</t>
  </si>
  <si>
    <t>11/09/2020</t>
  </si>
  <si>
    <t>02/09/2020</t>
  </si>
  <si>
    <t>03/09/2020</t>
  </si>
  <si>
    <t>30/09/2020</t>
  </si>
  <si>
    <t>08/08/2020</t>
  </si>
  <si>
    <t>15/09/2020</t>
  </si>
  <si>
    <t>04/09/2020</t>
  </si>
  <si>
    <t>17/09/2020</t>
  </si>
  <si>
    <t>16/10/2020</t>
  </si>
  <si>
    <t xml:space="preserve">E1 </t>
  </si>
  <si>
    <t>3020590505</t>
  </si>
  <si>
    <t>1020187282</t>
  </si>
  <si>
    <t>3020587966</t>
  </si>
  <si>
    <t>1020185737</t>
  </si>
  <si>
    <t>1020188306</t>
  </si>
  <si>
    <t>3020591797</t>
  </si>
  <si>
    <t>1410001720</t>
  </si>
  <si>
    <t>130/2020</t>
  </si>
  <si>
    <t>19532</t>
  </si>
  <si>
    <t>18161</t>
  </si>
  <si>
    <t>0012002846</t>
  </si>
  <si>
    <t>7X02997308</t>
  </si>
  <si>
    <t>999_A</t>
  </si>
  <si>
    <t>87E</t>
  </si>
  <si>
    <t>2020321030417</t>
  </si>
  <si>
    <t>3301000316-1226</t>
  </si>
  <si>
    <t>154/FE</t>
  </si>
  <si>
    <t>1020246007</t>
  </si>
  <si>
    <t>200738</t>
  </si>
  <si>
    <t>1020248642</t>
  </si>
  <si>
    <t>PAE0030825</t>
  </si>
  <si>
    <t>46/PA</t>
  </si>
  <si>
    <t>202030753</t>
  </si>
  <si>
    <t>20-0448</t>
  </si>
  <si>
    <t>1020262482</t>
  </si>
  <si>
    <t>1020263060</t>
  </si>
  <si>
    <t>3020835309</t>
  </si>
  <si>
    <t>1020262873</t>
  </si>
  <si>
    <t>3020835161</t>
  </si>
  <si>
    <t>3020834872</t>
  </si>
  <si>
    <t>77EL</t>
  </si>
  <si>
    <t>004064793208</t>
  </si>
  <si>
    <t>004064793209</t>
  </si>
  <si>
    <t>1982</t>
  </si>
  <si>
    <t>08/10/2020</t>
  </si>
  <si>
    <t>26/10/2020</t>
  </si>
  <si>
    <t>07/07/2020</t>
  </si>
  <si>
    <t>17/07/2020</t>
  </si>
  <si>
    <t>02/10/2020</t>
  </si>
  <si>
    <t>14/10/2020</t>
  </si>
  <si>
    <t>29/09/2020</t>
  </si>
  <si>
    <t>26/08/2020</t>
  </si>
  <si>
    <t>04/10/2020</t>
  </si>
  <si>
    <t>03/10/2020</t>
  </si>
  <si>
    <t>05/10/2020</t>
  </si>
  <si>
    <t>09/09/2020</t>
  </si>
  <si>
    <t>15/10/2020</t>
  </si>
  <si>
    <t>09/10/2020</t>
  </si>
  <si>
    <t>01/10/2020</t>
  </si>
  <si>
    <t>10/09/2020</t>
  </si>
  <si>
    <t>11/10/2020</t>
  </si>
  <si>
    <t>14/09/2020</t>
  </si>
  <si>
    <t>18/09/2020</t>
  </si>
  <si>
    <t>27/10/2020</t>
  </si>
  <si>
    <t>31/10/2020</t>
  </si>
  <si>
    <t>03/11/2020</t>
  </si>
  <si>
    <t>23/09/2020</t>
  </si>
  <si>
    <t>22/11/2020</t>
  </si>
  <si>
    <t>01/12/2020</t>
  </si>
  <si>
    <t>25/09/2020</t>
  </si>
  <si>
    <t>25/11/2020</t>
  </si>
  <si>
    <t>04/11/2020</t>
  </si>
  <si>
    <t>23/10/2020</t>
  </si>
  <si>
    <t>05/09/2020</t>
  </si>
  <si>
    <t>07/10/2020</t>
  </si>
  <si>
    <t>30/10/2020</t>
  </si>
  <si>
    <t>135/2020</t>
  </si>
  <si>
    <t>0002137743</t>
  </si>
  <si>
    <t>3301000363-1226</t>
  </si>
  <si>
    <t>8704/27</t>
  </si>
  <si>
    <t>FATTPA 18_20</t>
  </si>
  <si>
    <t>FATTPA 20_20</t>
  </si>
  <si>
    <t>7786/20</t>
  </si>
  <si>
    <t>004071167230</t>
  </si>
  <si>
    <t>3301000359-1226</t>
  </si>
  <si>
    <t>07/11/2020</t>
  </si>
  <si>
    <t>18/10/2020</t>
  </si>
  <si>
    <t>20/10/2020</t>
  </si>
  <si>
    <t>21/10/2020</t>
  </si>
  <si>
    <t>19/10/2020</t>
  </si>
  <si>
    <t>13/10/2020</t>
  </si>
  <si>
    <t>17/11/2020</t>
  </si>
  <si>
    <t>09/11/2020</t>
  </si>
  <si>
    <t>1681</t>
  </si>
  <si>
    <t xml:space="preserve"> 40001068</t>
  </si>
  <si>
    <t>IIT0015358</t>
  </si>
  <si>
    <t>5/2020</t>
  </si>
  <si>
    <t>FATTPA 62_20</t>
  </si>
  <si>
    <t>0588</t>
  </si>
  <si>
    <t>1010642927</t>
  </si>
  <si>
    <t>7X03705407</t>
  </si>
  <si>
    <t>176</t>
  </si>
  <si>
    <t>0012003911</t>
  </si>
  <si>
    <t>2020321037936</t>
  </si>
  <si>
    <t>2/14</t>
  </si>
  <si>
    <t>20/301103</t>
  </si>
  <si>
    <t>2/15</t>
  </si>
  <si>
    <t>28/10/2020</t>
  </si>
  <si>
    <t>29/10/2020</t>
  </si>
  <si>
    <t>02/11/2020</t>
  </si>
  <si>
    <t>16/11/2020</t>
  </si>
  <si>
    <t>28/11/2020</t>
  </si>
  <si>
    <t>08/11/2020</t>
  </si>
  <si>
    <t>11/11/2020</t>
  </si>
  <si>
    <t>19/12/2020</t>
  </si>
  <si>
    <t>22/12/2020</t>
  </si>
  <si>
    <t>30/11/2020</t>
  </si>
  <si>
    <t>31/12/2020</t>
  </si>
  <si>
    <t>01/11/2020</t>
  </si>
  <si>
    <t>05/11/2020</t>
  </si>
  <si>
    <t>04/12/2020</t>
  </si>
  <si>
    <t>06/11/2020</t>
  </si>
  <si>
    <t>05/12/2020</t>
  </si>
  <si>
    <t>9843/27</t>
  </si>
  <si>
    <t>FATTPA 24_20</t>
  </si>
  <si>
    <t>13/11/2020</t>
  </si>
  <si>
    <t>2439/2020</t>
  </si>
  <si>
    <t>PAE0039372</t>
  </si>
  <si>
    <t>004072146454</t>
  </si>
  <si>
    <t>153/2020</t>
  </si>
  <si>
    <t>FATTPA 63_20</t>
  </si>
  <si>
    <t>19/11/2020</t>
  </si>
  <si>
    <t>11/12/2020</t>
  </si>
  <si>
    <t>20/11/2020</t>
  </si>
  <si>
    <t>27/11/2020</t>
  </si>
  <si>
    <t>0-168</t>
  </si>
  <si>
    <t>1020347336</t>
  </si>
  <si>
    <t>1020346276</t>
  </si>
  <si>
    <t>FU20000001</t>
  </si>
  <si>
    <t>24/01</t>
  </si>
  <si>
    <t>20/12/2020</t>
  </si>
  <si>
    <t>09/12/2020</t>
  </si>
  <si>
    <t>13/12/2020</t>
  </si>
  <si>
    <t>14/12/2020</t>
  </si>
  <si>
    <t>113E</t>
  </si>
  <si>
    <t>10/28</t>
  </si>
  <si>
    <t xml:space="preserve">43 </t>
  </si>
  <si>
    <t>0-175</t>
  </si>
  <si>
    <t>2/18</t>
  </si>
  <si>
    <t>6662504255</t>
  </si>
  <si>
    <t>6662504254</t>
  </si>
  <si>
    <t>IIT0017435</t>
  </si>
  <si>
    <t>2020321041758</t>
  </si>
  <si>
    <t>FATTPA 25_20</t>
  </si>
  <si>
    <t>19879905</t>
  </si>
  <si>
    <t>10/11/2020</t>
  </si>
  <si>
    <t>10/12/2020</t>
  </si>
  <si>
    <t>07/12/2020</t>
  </si>
  <si>
    <t>30/12/2020</t>
  </si>
  <si>
    <t>01/01/2021</t>
  </si>
  <si>
    <t>24/12/2020</t>
  </si>
  <si>
    <t>31/01/2021</t>
  </si>
  <si>
    <t>03/12/2020</t>
  </si>
  <si>
    <t>000001-2020-FE</t>
  </si>
  <si>
    <t>168/2020</t>
  </si>
  <si>
    <t>03/01/2021</t>
  </si>
  <si>
    <t>FATTPA 88_20</t>
  </si>
  <si>
    <t>FATTPA 87_20</t>
  </si>
  <si>
    <t>16/12/2020</t>
  </si>
  <si>
    <t>17/12/2020</t>
  </si>
  <si>
    <t>16/01/2021</t>
  </si>
  <si>
    <t>1759/EL</t>
  </si>
  <si>
    <t>18/12/2020</t>
  </si>
  <si>
    <t>12046/27</t>
  </si>
  <si>
    <t>12299/27</t>
  </si>
  <si>
    <t>12298/27</t>
  </si>
  <si>
    <t>67/FE</t>
  </si>
  <si>
    <t>36</t>
  </si>
  <si>
    <t>2672</t>
  </si>
  <si>
    <t>002046_VR</t>
  </si>
  <si>
    <t>002047_VR</t>
  </si>
  <si>
    <t>002048_VR</t>
  </si>
  <si>
    <t>26/11/2020</t>
  </si>
  <si>
    <t>28/12/2020</t>
  </si>
  <si>
    <t>22/01/2021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</si>
</sst>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1" x14ac:knownFonts="1">
    <font>
      <sz val="8"/>
      <name val="MS Sans Serif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b/>
      <sz val="8"/>
      <name val="PT Sans"/>
      <family val="2"/>
    </font>
    <font>
      <sz val="8"/>
      <name val="PT Sans"/>
      <family val="2"/>
    </font>
    <font>
      <sz val="8"/>
      <color indexed="0"/>
      <name val="Arial"/>
      <family val="2"/>
    </font>
    <font>
      <sz val="8"/>
      <name val="Arial"/>
    </font>
    <font>
      <b/>
      <sz val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theme="4" tint="-0.249977111117893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59999389629810485"/>
      </bottom>
      <diagonal/>
    </border>
    <border>
      <left style="thin">
        <color indexed="64"/>
      </left>
      <right style="thin">
        <color indexed="64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7999816888943144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164" fontId="1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164" fontId="0" fillId="0" borderId="0" xfId="1" applyFont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2" borderId="1" xfId="0" applyFont="1" applyFill="1" applyBorder="1" applyAlignment="1" applyProtection="1">
      <alignment vertical="top"/>
      <protection locked="0"/>
    </xf>
    <xf numFmtId="0" fontId="2" fillId="2" borderId="1" xfId="0" applyFont="1" applyFill="1" applyBorder="1" applyAlignment="1" applyProtection="1">
      <alignment horizontal="center" vertical="top"/>
      <protection locked="0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top"/>
      <protection locked="0"/>
    </xf>
    <xf numFmtId="0" fontId="6" fillId="0" borderId="0" xfId="0" applyFont="1" applyAlignment="1">
      <alignment horizontal="center" vertical="center"/>
    </xf>
    <xf numFmtId="164" fontId="6" fillId="0" borderId="0" xfId="1" applyFont="1" applyAlignment="1">
      <alignment horizontal="center" vertical="center"/>
    </xf>
    <xf numFmtId="164" fontId="7" fillId="0" borderId="0" xfId="1" applyFont="1">
      <alignment vertical="center"/>
    </xf>
    <xf numFmtId="2" fontId="7" fillId="0" borderId="0" xfId="0" applyNumberFormat="1" applyFont="1" applyAlignment="1">
      <alignment horizontal="center" vertical="center"/>
    </xf>
    <xf numFmtId="164" fontId="6" fillId="0" borderId="0" xfId="1" applyFont="1">
      <alignment vertical="center"/>
    </xf>
    <xf numFmtId="2" fontId="6" fillId="0" borderId="0" xfId="0" applyNumberFormat="1" applyFont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2" fontId="2" fillId="0" borderId="0" xfId="0" applyNumberFormat="1" applyFont="1">
      <alignment vertical="center"/>
    </xf>
    <xf numFmtId="0" fontId="2" fillId="0" borderId="1" xfId="1" applyNumberFormat="1" applyFont="1" applyBorder="1">
      <alignment vertical="center"/>
    </xf>
    <xf numFmtId="165" fontId="2" fillId="0" borderId="1" xfId="1" applyNumberFormat="1" applyFont="1" applyBorder="1" applyAlignment="1">
      <alignment horizontal="center" vertical="center"/>
    </xf>
    <xf numFmtId="164" fontId="2" fillId="0" borderId="1" xfId="1" applyFont="1" applyBorder="1" applyAlignment="1">
      <alignment horizontal="center" vertical="center"/>
    </xf>
    <xf numFmtId="165" fontId="2" fillId="0" borderId="0" xfId="1" applyNumberFormat="1" applyFont="1" applyBorder="1" applyAlignment="1">
      <alignment horizontal="center" vertical="center"/>
    </xf>
    <xf numFmtId="164" fontId="2" fillId="0" borderId="0" xfId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1" xfId="0" applyFont="1" applyBorder="1" applyAlignment="1" applyProtection="1">
      <alignment horizontal="left" vertical="top"/>
      <protection locked="0"/>
    </xf>
    <xf numFmtId="0" fontId="0" fillId="0" borderId="1" xfId="0" applyBorder="1" applyAlignment="1">
      <alignment horizontal="center" vertical="center"/>
    </xf>
    <xf numFmtId="164" fontId="0" fillId="0" borderId="1" xfId="1" applyFont="1" applyBorder="1">
      <alignment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Border="1">
      <alignment vertical="center"/>
    </xf>
    <xf numFmtId="0" fontId="9" fillId="0" borderId="2" xfId="0" applyFont="1" applyBorder="1">
      <alignment vertical="center"/>
    </xf>
    <xf numFmtId="0" fontId="9" fillId="0" borderId="3" xfId="0" pivotButton="1" applyFont="1" applyBorder="1">
      <alignment vertical="center"/>
    </xf>
    <xf numFmtId="0" fontId="9" fillId="0" borderId="4" xfId="0" applyFont="1" applyBorder="1">
      <alignment vertical="center"/>
    </xf>
    <xf numFmtId="0" fontId="9" fillId="0" borderId="5" xfId="0" pivotButton="1" applyFont="1" applyBorder="1">
      <alignment vertical="center"/>
    </xf>
    <xf numFmtId="0" fontId="10" fillId="0" borderId="0" xfId="0" applyFont="1" applyBorder="1">
      <alignment vertical="center"/>
    </xf>
    <xf numFmtId="0" fontId="9" fillId="0" borderId="6" xfId="0" applyFont="1" applyBorder="1">
      <alignment vertical="center"/>
    </xf>
    <xf numFmtId="0" fontId="9" fillId="0" borderId="5" xfId="0" applyFont="1" applyBorder="1">
      <alignment vertical="center"/>
    </xf>
    <xf numFmtId="164" fontId="9" fillId="0" borderId="0" xfId="0" applyNumberFormat="1" applyFont="1" applyBorder="1">
      <alignment vertical="center"/>
    </xf>
    <xf numFmtId="164" fontId="9" fillId="0" borderId="6" xfId="0" applyNumberFormat="1" applyFont="1" applyBorder="1">
      <alignment vertical="center"/>
    </xf>
    <xf numFmtId="0" fontId="9" fillId="0" borderId="7" xfId="0" applyFont="1" applyBorder="1">
      <alignment vertical="center"/>
    </xf>
    <xf numFmtId="164" fontId="9" fillId="0" borderId="8" xfId="0" applyNumberFormat="1" applyFont="1" applyBorder="1">
      <alignment vertical="center"/>
    </xf>
    <xf numFmtId="164" fontId="9" fillId="0" borderId="9" xfId="0" applyNumberFormat="1" applyFont="1" applyBorder="1">
      <alignment vertical="center"/>
    </xf>
    <xf numFmtId="2" fontId="3" fillId="0" borderId="12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164" fontId="0" fillId="0" borderId="0" xfId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24">
    <dxf>
      <numFmt numFmtId="164" formatCode="_(* #,##0.00_);_(* \(#,##0.00\);_(* &quot;-&quot;??_);_(@_)"/>
    </dxf>
    <dxf>
      <numFmt numFmtId="164" formatCode="_(* #,##0.00_);_(* \(#,##0.00\);_(* &quot;-&quot;??_);_(@_)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numFmt numFmtId="164" formatCode="_(* #,##0.00_);_(* \(#,##0.00\);_(* &quot;-&quot;??_);_(@_)"/>
    </dxf>
    <dxf>
      <numFmt numFmtId="164" formatCode="_(* #,##0.00_);_(* \(#,##0.00\);_(* &quot;-&quot;??_);_(@_)"/>
    </dxf>
    <dxf>
      <font>
        <strike val="0"/>
        <outline val="0"/>
        <shadow val="0"/>
        <u val="none"/>
        <vertAlign val="baseline"/>
        <sz val="8"/>
        <color auto="1"/>
        <name val="PT Sans"/>
        <scheme val="none"/>
      </font>
      <numFmt numFmtId="2" formatCode="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PT San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PT Sans"/>
        <scheme val="none"/>
      </font>
    </dxf>
    <dxf>
      <font>
        <strike val="0"/>
        <outline val="0"/>
        <shadow val="0"/>
        <u val="none"/>
        <vertAlign val="baseline"/>
        <sz val="8"/>
        <color auto="1"/>
        <name val="PT Sans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PT Sans"/>
        <scheme val="none"/>
      </font>
    </dxf>
    <dxf>
      <font>
        <b/>
        <strike val="0"/>
        <outline val="0"/>
        <shadow val="0"/>
        <u val="none"/>
        <vertAlign val="baseline"/>
        <sz val="8"/>
        <color auto="1"/>
        <name val="PT Sans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ulvio D'Alessio" refreshedDate="44229.445890972223" createdVersion="6" refreshedVersion="6" minRefreshableVersion="3" recordCount="366" xr:uid="{DAC9448A-4285-457C-872D-F1921C4C77A0}">
  <cacheSource type="worksheet">
    <worksheetSource ref="A1:J367" sheet="POPOLAZIONE"/>
  </cacheSource>
  <cacheFields count="10">
    <cacheField name="ID FATTURA" numFmtId="0">
      <sharedItems containsSemiMixedTypes="0" containsString="0" containsNumber="1" containsInteger="1" minValue="1" maxValue="366"/>
    </cacheField>
    <cacheField name="Numero fattura" numFmtId="0">
      <sharedItems/>
    </cacheField>
    <cacheField name="Data fattura" numFmtId="0">
      <sharedItems containsMixedTypes="1" containsNumber="1" containsInteger="1" minValue="44035" maxValue="44035"/>
    </cacheField>
    <cacheField name="Totale fattura" numFmtId="164">
      <sharedItems containsSemiMixedTypes="0" containsString="0" containsNumber="1" minValue="0.14000000000000001" maxValue="217686.13"/>
    </cacheField>
    <cacheField name="Data scadenza" numFmtId="14">
      <sharedItems containsDate="1" containsMixedTypes="1" minDate="2019-12-27T00:00:00" maxDate="2020-12-01T00:00:00"/>
    </cacheField>
    <cacheField name="Data Pagamento" numFmtId="14">
      <sharedItems/>
    </cacheField>
    <cacheField name="Importo Pagato" numFmtId="0">
      <sharedItems containsSemiMixedTypes="0" containsString="0" containsNumber="1" minValue="0.14000000000000001" maxValue="217686.13"/>
    </cacheField>
    <cacheField name="TRIMESTRE" numFmtId="0">
      <sharedItems count="4">
        <s v="I TRIMESTRE"/>
        <s v="II TRIMESTRE"/>
        <s v="III TRIMESTRE"/>
        <s v="IV TRIMESTRE"/>
      </sharedItems>
    </cacheField>
    <cacheField name="RITARDO" numFmtId="165">
      <sharedItems containsSemiMixedTypes="0" containsString="0" containsNumber="1" containsInteger="1" minValue="-40" maxValue="253"/>
    </cacheField>
    <cacheField name="Ritardo Ponderato" numFmtId="164">
      <sharedItems containsSemiMixedTypes="0" containsString="0" containsNumber="1" minValue="-6095211.6400000006" maxValue="2527305.329999999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66">
  <r>
    <n v="1"/>
    <s v=" 20FVD-00245 "/>
    <s v="20/01/2020"/>
    <n v="75"/>
    <d v="2020-02-29T00:00:00"/>
    <s v="27/02/2020"/>
    <n v="75"/>
    <x v="0"/>
    <n v="-2"/>
    <n v="-150"/>
  </r>
  <r>
    <n v="2"/>
    <s v=" 804/19 "/>
    <s v="17/12/2019"/>
    <n v="18.28"/>
    <s v="17/12/2019"/>
    <s v="18/02/2020"/>
    <n v="18.28"/>
    <x v="0"/>
    <n v="63"/>
    <n v="1151.6400000000001"/>
  </r>
  <r>
    <n v="3"/>
    <s v="F 2942 2019"/>
    <s v="02/12/2019"/>
    <n v="400"/>
    <s v="02/01/2020"/>
    <s v="03/02/2020"/>
    <n v="400"/>
    <x v="0"/>
    <n v="32"/>
    <n v="12800"/>
  </r>
  <r>
    <n v="4"/>
    <s v="F 2943 2019"/>
    <s v="02/12/2019"/>
    <n v="545.45000000000005"/>
    <s v="02/01/2020"/>
    <s v="03/02/2020"/>
    <n v="545.45000000000005"/>
    <x v="0"/>
    <n v="32"/>
    <n v="17454.400000000001"/>
  </r>
  <r>
    <n v="5"/>
    <s v="1/FE"/>
    <s v="24/02/2020"/>
    <n v="360"/>
    <s v="24/02/2020"/>
    <s v="27/02/2020"/>
    <n v="360"/>
    <x v="0"/>
    <n v="3"/>
    <n v="1080"/>
  </r>
  <r>
    <n v="6"/>
    <s v="6662503867"/>
    <s v="02/03/2020"/>
    <n v="16715.560000000001"/>
    <s v="02/04/2020"/>
    <s v="25/03/2020"/>
    <n v="16715.560000000001"/>
    <x v="0"/>
    <n v="-8"/>
    <n v="-133724.48000000001"/>
  </r>
  <r>
    <n v="7"/>
    <s v="6662503866"/>
    <s v="02/03/2020"/>
    <n v="108.5"/>
    <s v="02/04/2020"/>
    <s v="25/03/2020"/>
    <n v="108.5"/>
    <x v="0"/>
    <n v="-8"/>
    <n v="-868"/>
  </r>
  <r>
    <n v="8"/>
    <s v="6662503761"/>
    <s v="02/12/2019"/>
    <n v="10503.55"/>
    <s v="02/01/2020"/>
    <s v="10/01/2020"/>
    <n v="10503.55"/>
    <x v="0"/>
    <n v="8"/>
    <n v="84028.4"/>
  </r>
  <r>
    <n v="9"/>
    <s v="6662503760"/>
    <s v="02/12/2019"/>
    <n v="106.54"/>
    <s v="02/01/2020"/>
    <s v="10/01/2020"/>
    <n v="106.54"/>
    <x v="0"/>
    <n v="8"/>
    <n v="852.32"/>
  </r>
  <r>
    <n v="10"/>
    <s v=" IIT0002393 "/>
    <s v="03/03/2020"/>
    <n v="12101.31"/>
    <s v="30/04/2020"/>
    <s v="25/03/2020"/>
    <n v="12101.31"/>
    <x v="0"/>
    <n v="-36"/>
    <n v="-435647.16"/>
  </r>
  <r>
    <n v="11"/>
    <s v="IIT9010224"/>
    <s v="23/07/2019"/>
    <n v="381.74"/>
    <s v="09/03/2020"/>
    <s v="09/03/2020"/>
    <n v="381.74"/>
    <x v="0"/>
    <n v="0"/>
    <n v="0"/>
  </r>
  <r>
    <n v="12"/>
    <s v="IIT9010227"/>
    <s v="23/07/2019"/>
    <n v="236.66"/>
    <s v="09/03/2020"/>
    <s v="09/03/2020"/>
    <n v="236.66"/>
    <x v="0"/>
    <n v="0"/>
    <n v="0"/>
  </r>
  <r>
    <n v="13"/>
    <s v="IIT9010225"/>
    <s v="23/07/2019"/>
    <n v="2214.6"/>
    <s v="09/03/2020"/>
    <s v="09/03/2020"/>
    <n v="2214.6"/>
    <x v="0"/>
    <n v="0"/>
    <n v="0"/>
  </r>
  <r>
    <n v="14"/>
    <s v="IIT9010228"/>
    <s v="23/07/2019"/>
    <n v="2334.23"/>
    <s v="09/03/2020"/>
    <s v="09/03/2020"/>
    <n v="2334.23"/>
    <x v="0"/>
    <n v="0"/>
    <n v="0"/>
  </r>
  <r>
    <n v="15"/>
    <s v="IIT9010226"/>
    <s v="23/07/2019"/>
    <n v="481.48"/>
    <s v="09/03/2020"/>
    <s v="09/03/2020"/>
    <n v="481.48"/>
    <x v="0"/>
    <n v="0"/>
    <n v="0"/>
  </r>
  <r>
    <n v="16"/>
    <s v="IIT9019103"/>
    <s v="25/11/2019"/>
    <n v="3713.48"/>
    <s v="09/03/2020"/>
    <s v="09/03/2020"/>
    <n v="3713.48"/>
    <x v="0"/>
    <n v="0"/>
    <n v="0"/>
  </r>
  <r>
    <n v="17"/>
    <s v="IIT0002106"/>
    <s v="12/02/2020"/>
    <n v="16456.22"/>
    <s v="12/03/2020"/>
    <s v="20/03/2020"/>
    <n v="16456.22"/>
    <x v="0"/>
    <n v="8"/>
    <n v="131649.76"/>
  </r>
  <r>
    <n v="18"/>
    <s v="IIT0001850"/>
    <s v="27/01/2020"/>
    <n v="6595.93"/>
    <s v="28/02/2020"/>
    <s v="20/03/2020"/>
    <n v="6595.93"/>
    <x v="0"/>
    <n v="21"/>
    <n v="138514.53"/>
  </r>
  <r>
    <n v="19"/>
    <s v=" IIT0003641 "/>
    <s v="03/03/2020"/>
    <n v="18347.46"/>
    <s v="03/04/2020"/>
    <s v="20/03/2020"/>
    <n v="18347.46"/>
    <x v="0"/>
    <n v="-14"/>
    <n v="-256864.44"/>
  </r>
  <r>
    <n v="20"/>
    <s v="IIT9017391"/>
    <s v="13/11/2019"/>
    <n v="67406.649999999994"/>
    <d v="2020-02-06T00:00:00"/>
    <s v="06/02/2020"/>
    <n v="67406.649999999994"/>
    <x v="0"/>
    <n v="0"/>
    <n v="0"/>
  </r>
  <r>
    <n v="21"/>
    <s v="IIT9019318"/>
    <s v="02/12/2019"/>
    <n v="53577.75"/>
    <d v="2020-02-06T00:00:00"/>
    <s v="06/02/2020"/>
    <n v="53577.75"/>
    <x v="0"/>
    <n v="0"/>
    <n v="0"/>
  </r>
  <r>
    <n v="22"/>
    <s v="100"/>
    <s v="13/01/2020"/>
    <n v="249.8"/>
    <s v="13/02/2020"/>
    <s v="20/02/2020"/>
    <n v="249.8"/>
    <x v="0"/>
    <n v="7"/>
    <n v="1748.6000000000001"/>
  </r>
  <r>
    <n v="23"/>
    <s v="3606"/>
    <s v="11/12/2019"/>
    <n v="197.2"/>
    <s v="11/01/2020"/>
    <s v="20/02/2020"/>
    <n v="197.2"/>
    <x v="0"/>
    <n v="40"/>
    <n v="7888"/>
  </r>
  <r>
    <n v="24"/>
    <s v="555"/>
    <s v="25/02/2020"/>
    <n v="249.8"/>
    <s v="25/03/2020"/>
    <s v="30/03/2020"/>
    <n v="249.8"/>
    <x v="0"/>
    <n v="5"/>
    <n v="1249"/>
  </r>
  <r>
    <n v="25"/>
    <s v="334"/>
    <s v="04/02/2020"/>
    <n v="156.6"/>
    <d v="2020-03-19T00:00:00"/>
    <s v="30/03/2020"/>
    <n v="156.6"/>
    <x v="0"/>
    <n v="11"/>
    <n v="1722.6"/>
  </r>
  <r>
    <n v="26"/>
    <s v="2019321043097"/>
    <s v="02/12/2019"/>
    <n v="680"/>
    <s v="31/01/2020"/>
    <s v="17/01/2020"/>
    <n v="680"/>
    <x v="0"/>
    <n v="-14"/>
    <n v="-9520"/>
  </r>
  <r>
    <n v="27"/>
    <s v="2020321000985"/>
    <s v="01/01/2020"/>
    <n v="680"/>
    <s v="01/02/2020"/>
    <s v="06/02/2020"/>
    <n v="680"/>
    <x v="0"/>
    <n v="5"/>
    <n v="3400"/>
  </r>
  <r>
    <n v="28"/>
    <s v="2020321006591"/>
    <s v="05/02/2020"/>
    <n v="680"/>
    <s v="05/03/2020"/>
    <s v="06/03/2020"/>
    <n v="680"/>
    <x v="0"/>
    <n v="1"/>
    <n v="680"/>
  </r>
  <r>
    <n v="29"/>
    <s v="1_2020"/>
    <s v="17/02/2020"/>
    <n v="255"/>
    <s v="17/03/2020"/>
    <s v="09/03/2020"/>
    <n v="217.5"/>
    <x v="0"/>
    <n v="-8"/>
    <n v="-2040"/>
  </r>
  <r>
    <n v="30"/>
    <s v="14/2019"/>
    <s v="26/11/2019"/>
    <n v="1226"/>
    <s v="26/12/2019"/>
    <s v="17/01/2020"/>
    <n v="1053.5"/>
    <x v="0"/>
    <n v="22"/>
    <n v="26972"/>
  </r>
  <r>
    <n v="31"/>
    <s v="767/M"/>
    <s v="29/11/2019"/>
    <n v="80"/>
    <s v="29/12/2019"/>
    <s v="17/01/2020"/>
    <n v="80"/>
    <x v="0"/>
    <n v="19"/>
    <n v="1520"/>
  </r>
  <r>
    <n v="32"/>
    <s v="867/M"/>
    <s v="31/12/2019"/>
    <n v="50"/>
    <s v="31/01/2020"/>
    <s v="07/02/2020"/>
    <n v="50"/>
    <x v="0"/>
    <n v="7"/>
    <n v="350"/>
  </r>
  <r>
    <n v="33"/>
    <s v="257/PA-2019"/>
    <s v="31/12/2019"/>
    <n v="1387.5"/>
    <s v="31/01/2020"/>
    <s v="06/02/2020"/>
    <n v="1387.5"/>
    <x v="0"/>
    <n v="6"/>
    <n v="8325"/>
  </r>
  <r>
    <n v="34"/>
    <s v="16/PA-2020 "/>
    <s v="29/01/2020"/>
    <n v="220"/>
    <s v="31/03/2020"/>
    <s v="30/03/2020"/>
    <n v="220"/>
    <x v="0"/>
    <n v="-1"/>
    <n v="-220"/>
  </r>
  <r>
    <n v="35"/>
    <s v="43/PA-2020 "/>
    <s v="24/02/2020"/>
    <n v="600"/>
    <s v="24/04/2020"/>
    <s v="25/03/2020"/>
    <n v="600"/>
    <x v="0"/>
    <n v="-30"/>
    <n v="-18000"/>
  </r>
  <r>
    <n v="36"/>
    <s v="1/2020"/>
    <s v="28/01/2020"/>
    <n v="1529.41"/>
    <s v="28/02/2020"/>
    <s v="29/01/2020"/>
    <n v="1300"/>
    <x v="0"/>
    <n v="-30"/>
    <n v="-45882.3"/>
  </r>
  <r>
    <n v="37"/>
    <s v="004006406071"/>
    <s v="14/01/2020"/>
    <n v="1152.33"/>
    <s v="18/02/2020"/>
    <s v="19/02/2020"/>
    <n v="1152.33"/>
    <x v="0"/>
    <n v="1"/>
    <n v="1152.33"/>
  </r>
  <r>
    <n v="38"/>
    <s v="3081055191"/>
    <s v="09/12/2019"/>
    <n v="1235.3699999999999"/>
    <s v="09/01/2020"/>
    <s v="13/01/2020"/>
    <n v="1235.3699999999999"/>
    <x v="0"/>
    <n v="4"/>
    <n v="4941.4799999999996"/>
  </r>
  <r>
    <n v="39"/>
    <s v="004013884937"/>
    <s v="12/02/2020"/>
    <n v="919.77"/>
    <d v="2020-03-18T00:00:00"/>
    <s v="19/03/2020"/>
    <n v="919.77"/>
    <x v="0"/>
    <n v="1"/>
    <n v="919.77"/>
  </r>
  <r>
    <n v="40"/>
    <s v="76/2019"/>
    <s v="30/11/2019"/>
    <n v="1831.38"/>
    <s v="30/12/2019"/>
    <s v="28/01/2020"/>
    <n v="1831.38"/>
    <x v="0"/>
    <n v="29"/>
    <n v="53110.020000000004"/>
  </r>
  <r>
    <n v="41"/>
    <s v="91/2019"/>
    <s v="31/12/2019"/>
    <n v="1681.38"/>
    <s v="31/01/2020"/>
    <s v="13/02/2020"/>
    <n v="1681.38"/>
    <x v="0"/>
    <n v="13"/>
    <n v="21857.940000000002"/>
  </r>
  <r>
    <n v="42"/>
    <s v="19/2020"/>
    <s v="29/02/2020"/>
    <n v="1681.38"/>
    <s v="29/03/2020"/>
    <s v="30/03/2020"/>
    <n v="1681.38"/>
    <x v="0"/>
    <n v="1"/>
    <n v="1681.38"/>
  </r>
  <r>
    <n v="43"/>
    <s v="05/2020"/>
    <s v="31/01/2020"/>
    <n v="1681.38"/>
    <s v="29/02/2020"/>
    <s v="27/02/2020"/>
    <n v="1681.38"/>
    <x v="0"/>
    <n v="-2"/>
    <n v="-3362.76"/>
  </r>
  <r>
    <n v="44"/>
    <s v="20P00001"/>
    <s v="24/01/2020"/>
    <n v="8602"/>
    <s v="29/02/2020"/>
    <s v="27/02/2020"/>
    <n v="8602"/>
    <x v="0"/>
    <n v="-2"/>
    <n v="-17204"/>
  </r>
  <r>
    <n v="45"/>
    <s v="PAE0004112"/>
    <s v="29/02/2020"/>
    <n v="259.89"/>
    <s v="31/03/2020"/>
    <s v="31/03/2020"/>
    <n v="259.89"/>
    <x v="0"/>
    <n v="0"/>
    <n v="0"/>
  </r>
  <r>
    <n v="46"/>
    <s v="PAE0043026"/>
    <s v="31/12/2019"/>
    <n v="264.14"/>
    <s v="31/01/2020"/>
    <s v="31/01/2020"/>
    <n v="264.14"/>
    <x v="0"/>
    <n v="0"/>
    <n v="0"/>
  </r>
  <r>
    <n v="47"/>
    <s v="3301000447-1226"/>
    <s v="09/12/2019"/>
    <n v="76585.009999999995"/>
    <d v="2020-01-05T00:00:00"/>
    <s v="07/02/2020"/>
    <n v="76585.009999999995"/>
    <x v="0"/>
    <n v="33"/>
    <n v="2527305.3299999996"/>
  </r>
  <r>
    <n v="48"/>
    <s v="3301000039-1226"/>
    <s v="03/01/2020"/>
    <n v="15125"/>
    <s v="03/02/2020"/>
    <s v="07/02/2020"/>
    <n v="15125"/>
    <x v="0"/>
    <n v="4"/>
    <n v="60500"/>
  </r>
  <r>
    <n v="49"/>
    <s v="3301000358-1226"/>
    <s v="08/10/2019"/>
    <n v="1914.88"/>
    <s v="08/01/2020"/>
    <s v="09/03/2020"/>
    <n v="1914.88"/>
    <x v="0"/>
    <n v="61"/>
    <n v="116807.68000000001"/>
  </r>
  <r>
    <n v="50"/>
    <s v="   000077/PA "/>
    <s v="24/01/2020"/>
    <n v="647.52"/>
    <s v="24/03/2020"/>
    <s v="25/03/2020"/>
    <n v="647.52"/>
    <x v="0"/>
    <n v="1"/>
    <n v="647.52"/>
  </r>
  <r>
    <n v="51"/>
    <s v="9/2020 "/>
    <s v="13/01/2020"/>
    <n v="500"/>
    <s v="13/02/2020"/>
    <s v="18/02/2020"/>
    <n v="500"/>
    <x v="0"/>
    <n v="5"/>
    <n v="2500"/>
  </r>
  <r>
    <n v="52"/>
    <s v="47"/>
    <s v="13/12/2019"/>
    <n v="2454.8000000000002"/>
    <d v="2020-02-04T00:00:00"/>
    <s v="09/03/2020"/>
    <n v="2079.8000000000002"/>
    <x v="0"/>
    <n v="34"/>
    <n v="83463.200000000012"/>
  </r>
  <r>
    <n v="53"/>
    <s v="10"/>
    <s v="22/01/2020"/>
    <n v="1189.5"/>
    <s v="22/02/2020"/>
    <s v="09/03/2020"/>
    <n v="1002"/>
    <x v="0"/>
    <n v="16"/>
    <n v="19032"/>
  </r>
  <r>
    <n v="54"/>
    <s v="50/PA"/>
    <s v="29/11/2019"/>
    <n v="287.04000000000002"/>
    <s v="29/12/2019"/>
    <s v="23/01/2020"/>
    <n v="287.04000000000002"/>
    <x v="0"/>
    <n v="25"/>
    <n v="7176.0000000000009"/>
  </r>
  <r>
    <n v="55"/>
    <s v="1/PA"/>
    <s v="09/01/2020"/>
    <n v="301.99"/>
    <s v="09/02/2020"/>
    <s v="06/02/2020"/>
    <n v="301.99"/>
    <x v="0"/>
    <n v="-3"/>
    <n v="-905.97"/>
  </r>
  <r>
    <n v="56"/>
    <s v="12/PA "/>
    <s v="21/02/2020"/>
    <n v="633.88"/>
    <s v="21/03/2020"/>
    <s v="30/03/2020"/>
    <n v="633.88"/>
    <x v="0"/>
    <n v="9"/>
    <n v="5704.92"/>
  </r>
  <r>
    <n v="57"/>
    <s v=" 3/PA "/>
    <s v="28/01/2020"/>
    <n v="29.9"/>
    <s v="28/02/2020"/>
    <s v="27/02/2020"/>
    <n v="29.9"/>
    <x v="0"/>
    <n v="-1"/>
    <n v="-29.9"/>
  </r>
  <r>
    <n v="58"/>
    <s v="6/PA "/>
    <s v="31/01/2020"/>
    <n v="316.94"/>
    <s v="29/02/2020"/>
    <s v="27/02/2020"/>
    <n v="316.94"/>
    <x v="0"/>
    <n v="-2"/>
    <n v="-633.88"/>
  </r>
  <r>
    <n v="59"/>
    <s v="62-1/2019 "/>
    <s v="22/12/2019"/>
    <n v="196.73"/>
    <s v="22/01/2020"/>
    <s v="07/02/2020"/>
    <n v="190.73"/>
    <x v="0"/>
    <n v="16"/>
    <n v="3147.68"/>
  </r>
  <r>
    <n v="60"/>
    <s v="62-1/2019 "/>
    <s v="22/12/2019"/>
    <n v="196.73"/>
    <s v="22/01/2020"/>
    <s v="13/02/2020"/>
    <n v="190.73"/>
    <x v="0"/>
    <n v="22"/>
    <n v="4328.0599999999995"/>
  </r>
  <r>
    <n v="61"/>
    <s v="1410002692"/>
    <s v="28/11/2019"/>
    <n v="3.85"/>
    <s v="31/01/2020"/>
    <s v="03/02/2020"/>
    <n v="3.85"/>
    <x v="0"/>
    <n v="3"/>
    <n v="11.55"/>
  </r>
  <r>
    <n v="62"/>
    <s v="1420000024"/>
    <s v="31/01/2020"/>
    <n v="175"/>
    <s v="31/03/2020"/>
    <s v="30/03/2020"/>
    <n v="175"/>
    <x v="0"/>
    <n v="-1"/>
    <n v="-175"/>
  </r>
  <r>
    <n v="63"/>
    <s v="1238"/>
    <s v="21/01/2020"/>
    <n v="300"/>
    <s v="21/03/2020"/>
    <s v="19/03/2020"/>
    <n v="300"/>
    <x v="0"/>
    <n v="-2"/>
    <n v="-600"/>
  </r>
  <r>
    <n v="64"/>
    <s v=" 827 "/>
    <s v="16/01/2020"/>
    <n v="300"/>
    <s v="16/03/2020"/>
    <s v="19/03/2020"/>
    <n v="300"/>
    <x v="0"/>
    <n v="3"/>
    <n v="900"/>
  </r>
  <r>
    <n v="65"/>
    <s v="45286"/>
    <s v="10/12/2019"/>
    <n v="300"/>
    <d v="2020-02-10T00:00:00"/>
    <s v="05/02/2020"/>
    <n v="300"/>
    <x v="0"/>
    <n v="-5"/>
    <n v="-1500"/>
  </r>
  <r>
    <n v="66"/>
    <s v="33678"/>
    <s v="20/10/2019"/>
    <n v="600"/>
    <s v="20/12/2019"/>
    <s v="28/01/2020"/>
    <n v="600"/>
    <x v="0"/>
    <n v="39"/>
    <n v="23400"/>
  </r>
  <r>
    <n v="67"/>
    <s v="39688"/>
    <s v="26/11/2019"/>
    <n v="300"/>
    <s v="26/01/2020"/>
    <s v="28/01/2020"/>
    <n v="300"/>
    <x v="0"/>
    <n v="2"/>
    <n v="600"/>
  </r>
  <r>
    <n v="68"/>
    <s v="39690"/>
    <s v="26/11/2019"/>
    <n v="300"/>
    <s v="26/01/2020"/>
    <s v="28/01/2020"/>
    <n v="300"/>
    <x v="0"/>
    <n v="2"/>
    <n v="600"/>
  </r>
  <r>
    <n v="69"/>
    <s v="37607"/>
    <s v="18/11/2019"/>
    <n v="300"/>
    <s v="18/01/2020"/>
    <s v="28/01/2020"/>
    <n v="300"/>
    <x v="0"/>
    <n v="10"/>
    <n v="3000"/>
  </r>
  <r>
    <n v="70"/>
    <s v="LPA/20000048"/>
    <s v="06/02/2020"/>
    <n v="65"/>
    <s v="06/02/2020"/>
    <s v="30/03/2020"/>
    <n v="65"/>
    <x v="0"/>
    <n v="53"/>
    <n v="3445"/>
  </r>
  <r>
    <n v="71"/>
    <s v="49-000000-2020-FT "/>
    <s v="20/01/2020"/>
    <n v="2446"/>
    <s v="20/02/2020"/>
    <s v="18/02/2020"/>
    <n v="2446"/>
    <x v="0"/>
    <n v="-2"/>
    <n v="-4892"/>
  </r>
  <r>
    <n v="72"/>
    <s v="62/FE "/>
    <s v="10/12/2019"/>
    <n v="1515"/>
    <d v="2020-01-31T00:00:00"/>
    <s v="13/02/2020"/>
    <n v="1515"/>
    <x v="0"/>
    <n v="13"/>
    <n v="19695"/>
  </r>
  <r>
    <n v="73"/>
    <s v="0012004418"/>
    <s v="13/12/2019"/>
    <n v="260"/>
    <s v="31/01/2020"/>
    <s v="03/02/2020"/>
    <n v="260"/>
    <x v="0"/>
    <n v="3"/>
    <n v="780"/>
  </r>
  <r>
    <n v="74"/>
    <s v="0012000218"/>
    <s v="14/02/2020"/>
    <n v="260"/>
    <s v="31/03/2020"/>
    <s v="30/03/2020"/>
    <n v="260"/>
    <x v="0"/>
    <n v="-1"/>
    <n v="-260"/>
  </r>
  <r>
    <n v="75"/>
    <s v=" 016X20201V6000133 "/>
    <s v="14/01/2020"/>
    <n v="108"/>
    <d v="2020-02-14T00:00:00"/>
    <s v="13/02/2020"/>
    <n v="108"/>
    <x v="0"/>
    <n v="-1"/>
    <n v="-108"/>
  </r>
  <r>
    <n v="76"/>
    <s v="016X20201V6000132"/>
    <s v="14/01/2020"/>
    <n v="601.6"/>
    <d v="2020-02-14T00:00:00"/>
    <s v="13/02/2020"/>
    <n v="601.6"/>
    <x v="0"/>
    <n v="-1"/>
    <n v="-601.6"/>
  </r>
  <r>
    <n v="77"/>
    <s v="358/2020 "/>
    <s v="18/02/2020"/>
    <n v="364.24"/>
    <s v="31/03/2020"/>
    <s v="30/03/2020"/>
    <n v="364.24"/>
    <x v="0"/>
    <n v="-1"/>
    <n v="-364.24"/>
  </r>
  <r>
    <n v="78"/>
    <s v="269/2020"/>
    <s v="05/02/2020"/>
    <n v="182.12"/>
    <s v="31/03/2020"/>
    <s v="30/03/2020"/>
    <n v="182.12"/>
    <x v="0"/>
    <n v="-1"/>
    <n v="-182.12"/>
  </r>
  <r>
    <n v="79"/>
    <s v="137/2020 "/>
    <s v="17/01/2020"/>
    <n v="1219.72"/>
    <s v="31/03/2020"/>
    <s v="30/03/2020"/>
    <n v="1219.72"/>
    <x v="0"/>
    <n v="-1"/>
    <n v="-1219.72"/>
  </r>
  <r>
    <n v="80"/>
    <s v="2103/2019 "/>
    <s v="27/11/2019"/>
    <n v="97"/>
    <d v="2020-01-31T00:00:00"/>
    <s v="13/02/2020"/>
    <n v="97"/>
    <x v="0"/>
    <n v="13"/>
    <n v="1261"/>
  </r>
  <r>
    <n v="81"/>
    <s v="1889/2019"/>
    <s v="04/11/2019"/>
    <n v="9072"/>
    <d v="2020-01-31T00:00:00"/>
    <s v="13/02/2020"/>
    <n v="9072"/>
    <x v="0"/>
    <n v="13"/>
    <n v="117936"/>
  </r>
  <r>
    <n v="82"/>
    <s v="1010592223"/>
    <s v="29/01/2020"/>
    <n v="460.79"/>
    <s v="29/02/2020"/>
    <s v="27/02/2020"/>
    <n v="460.79"/>
    <x v="0"/>
    <n v="-2"/>
    <n v="-921.58"/>
  </r>
  <r>
    <n v="83"/>
    <s v="   3/01 "/>
    <s v="03/03/2020"/>
    <n v="259.5"/>
    <s v="03/04/2020"/>
    <s v="30/03/2020"/>
    <n v="259.5"/>
    <x v="0"/>
    <n v="-4"/>
    <n v="-1038"/>
  </r>
  <r>
    <n v="84"/>
    <s v="13/01"/>
    <s v="28/11/2019"/>
    <n v="195"/>
    <s v="31/12/2019"/>
    <s v="23/01/2020"/>
    <n v="195"/>
    <x v="0"/>
    <n v="23"/>
    <n v="4485"/>
  </r>
  <r>
    <n v="85"/>
    <s v="4/01"/>
    <s v="04/03/2020"/>
    <n v="27480"/>
    <s v="04/04/2020"/>
    <s v="30/03/2020"/>
    <n v="27480"/>
    <x v="0"/>
    <n v="-5"/>
    <n v="-137400"/>
  </r>
  <r>
    <n v="86"/>
    <s v="2/01"/>
    <s v="11/02/2020"/>
    <n v="1887"/>
    <s v="31/03/2020"/>
    <s v="30/03/2020"/>
    <n v="1887"/>
    <x v="0"/>
    <n v="-1"/>
    <n v="-1887"/>
  </r>
  <r>
    <n v="87"/>
    <s v="11E"/>
    <s v="17/01/2020"/>
    <n v="2457.25"/>
    <s v="29/02/2020"/>
    <s v="09/03/2020"/>
    <n v="2069.92"/>
    <x v="0"/>
    <n v="9"/>
    <n v="22115.25"/>
  </r>
  <r>
    <n v="88"/>
    <s v="20VO000008"/>
    <s v="22/02/2020"/>
    <n v="3500"/>
    <d v="2020-03-05T00:00:00"/>
    <s v="13/03/2020"/>
    <n v="3500"/>
    <x v="0"/>
    <n v="8"/>
    <n v="28000"/>
  </r>
  <r>
    <n v="89"/>
    <s v="0002155182"/>
    <s v="31/12/2019"/>
    <n v="600"/>
    <s v="31/01/2020"/>
    <s v="06/02/2020"/>
    <n v="600"/>
    <x v="0"/>
    <n v="6"/>
    <n v="3600"/>
  </r>
  <r>
    <n v="90"/>
    <s v="2767"/>
    <s v="26/11/2019"/>
    <n v="600"/>
    <s v="26/12/2019"/>
    <s v="23/01/2020"/>
    <n v="600"/>
    <x v="0"/>
    <n v="28"/>
    <n v="16800"/>
  </r>
  <r>
    <n v="91"/>
    <s v="20-0137 "/>
    <s v="19/02/2020"/>
    <n v="160"/>
    <s v="31/03/2020"/>
    <s v="30/03/2020"/>
    <n v="160"/>
    <x v="0"/>
    <n v="-1"/>
    <n v="-160"/>
  </r>
  <r>
    <n v="92"/>
    <s v=" 20-0171"/>
    <s v="29/02/2020"/>
    <n v="470"/>
    <s v="31/03/2020"/>
    <s v="30/03/2020"/>
    <n v="470"/>
    <x v="0"/>
    <n v="-1"/>
    <n v="-470"/>
  </r>
  <r>
    <n v="93"/>
    <s v=" 20-0080 "/>
    <s v="30/01/2020"/>
    <n v="180"/>
    <s v="29/02/2020"/>
    <s v="27/02/2020"/>
    <n v="180"/>
    <x v="0"/>
    <n v="-2"/>
    <n v="-360"/>
  </r>
  <r>
    <n v="94"/>
    <s v="20-0018"/>
    <s v="13/01/2020"/>
    <n v="180"/>
    <d v="2020-02-29T00:00:00"/>
    <s v="27/02/2020"/>
    <n v="180"/>
    <x v="0"/>
    <n v="-2"/>
    <n v="-360"/>
  </r>
  <r>
    <n v="95"/>
    <s v="19-1034"/>
    <s v="21/11/2019"/>
    <n v="395"/>
    <d v="2019-12-31T00:00:00"/>
    <s v="23/01/2020"/>
    <n v="395"/>
    <x v="0"/>
    <n v="23"/>
    <n v="9085"/>
  </r>
  <r>
    <n v="96"/>
    <s v="19-1178"/>
    <s v="23/12/2019"/>
    <n v="180"/>
    <d v="2020-01-31T00:00:00"/>
    <s v="05/02/2020"/>
    <n v="180"/>
    <x v="0"/>
    <n v="5"/>
    <n v="900"/>
  </r>
  <r>
    <n v="97"/>
    <s v="97"/>
    <s v="16/12/2019"/>
    <n v="950"/>
    <s v="16/01/2020"/>
    <s v="28/01/2020"/>
    <n v="950"/>
    <x v="0"/>
    <n v="12"/>
    <n v="11400"/>
  </r>
  <r>
    <n v="98"/>
    <s v="12"/>
    <s v="07/02/2020"/>
    <n v="1548"/>
    <s v="31/03/2020"/>
    <s v="20/02/2020"/>
    <n v="1745.7"/>
    <x v="0"/>
    <n v="-40"/>
    <n v="-61920"/>
  </r>
  <r>
    <n v="99"/>
    <s v="542"/>
    <s v="05/11/2019"/>
    <n v="610"/>
    <d v="2020-01-05T00:00:00"/>
    <s v="28/01/2020"/>
    <n v="510"/>
    <x v="0"/>
    <n v="23"/>
    <n v="14030"/>
  </r>
  <r>
    <n v="100"/>
    <s v="PA0027/2020 "/>
    <s v="23/01/2020"/>
    <n v="200"/>
    <s v="23/02/2020"/>
    <s v="18/02/2020"/>
    <n v="200"/>
    <x v="0"/>
    <n v="-5"/>
    <n v="-1000"/>
  </r>
  <r>
    <n v="101"/>
    <s v="20/RV"/>
    <s v="26/02/2020"/>
    <n v="400"/>
    <d v="2020-03-26T00:00:00"/>
    <s v="09/03/2020"/>
    <n v="400"/>
    <x v="0"/>
    <n v="-17"/>
    <n v="-6800"/>
  </r>
  <r>
    <n v="102"/>
    <s v="001749_VRM"/>
    <s v="06/12/2019"/>
    <n v="3637.84"/>
    <d v="2020-02-13T00:00:00"/>
    <s v="09/03/2020"/>
    <n v="3064.41"/>
    <x v="0"/>
    <n v="25"/>
    <n v="90946"/>
  </r>
  <r>
    <n v="103"/>
    <s v="001750_VRM"/>
    <s v="06/12/2019"/>
    <n v="10987.81"/>
    <d v="2020-02-13T00:00:00"/>
    <s v="09/03/2020"/>
    <n v="9255.81"/>
    <x v="0"/>
    <n v="25"/>
    <n v="274695.25"/>
  </r>
  <r>
    <n v="104"/>
    <s v="19-1315"/>
    <s v="22/11/2019"/>
    <n v="580"/>
    <s v="31/12/2019"/>
    <s v="17/01/2020"/>
    <n v="580"/>
    <x v="0"/>
    <n v="17"/>
    <n v="9860"/>
  </r>
  <r>
    <n v="105"/>
    <s v="19-1488 "/>
    <s v="20/12/2019"/>
    <n v="247"/>
    <d v="2020-01-31T00:00:00"/>
    <s v="07/02/2020"/>
    <n v="247"/>
    <x v="0"/>
    <n v="7"/>
    <n v="1729"/>
  </r>
  <r>
    <n v="106"/>
    <s v="19-1421 "/>
    <s v="11/12/2019"/>
    <n v="330"/>
    <d v="2020-01-31T00:00:00"/>
    <s v="03/02/2020"/>
    <n v="330"/>
    <x v="0"/>
    <n v="3"/>
    <n v="990"/>
  </r>
  <r>
    <n v="107"/>
    <s v="FATTPA 2_20"/>
    <s v="13/01/2020"/>
    <n v="331.83"/>
    <s v="13/01/2020"/>
    <s v="23/01/2020"/>
    <n v="4778.74"/>
    <x v="0"/>
    <n v="10"/>
    <n v="3318.2999999999997"/>
  </r>
  <r>
    <n v="108"/>
    <s v=" FATTPA 6_20 "/>
    <s v="06/02/2020"/>
    <n v="344.12"/>
    <s v="06/02/2020"/>
    <s v="14/02/2020"/>
    <n v="344.12"/>
    <x v="0"/>
    <n v="8"/>
    <n v="2752.96"/>
  </r>
  <r>
    <n v="109"/>
    <s v="FATTPA 8_20"/>
    <s v="09/03/2020"/>
    <n v="860.3"/>
    <s v="09/03/2020"/>
    <s v="13/03/2020"/>
    <n v="860.3"/>
    <x v="0"/>
    <n v="4"/>
    <n v="3441.2"/>
  </r>
  <r>
    <n v="110"/>
    <s v="1019127067"/>
    <s v="12/12/2019"/>
    <n v="1.7"/>
    <s v="12/01/2020"/>
    <s v="06/02/2020"/>
    <n v="1.7"/>
    <x v="0"/>
    <n v="25"/>
    <n v="42.5"/>
  </r>
  <r>
    <n v="111"/>
    <s v="2171"/>
    <s v="12/12/2019"/>
    <n v="15002"/>
    <d v="2020-02-28T00:00:00"/>
    <s v="09/03/2020"/>
    <n v="15002"/>
    <x v="0"/>
    <n v="10"/>
    <n v="150020"/>
  </r>
  <r>
    <n v="112"/>
    <s v="19000054D"/>
    <s v="09/12/2019"/>
    <n v="9000"/>
    <d v="2020-01-29T00:00:00"/>
    <s v="07/02/2020"/>
    <n v="9000"/>
    <x v="0"/>
    <n v="9"/>
    <n v="81000"/>
  </r>
  <r>
    <n v="113"/>
    <s v="200174"/>
    <s v="19/02/2020"/>
    <n v="6390"/>
    <s v="19/03/2020"/>
    <s v="19/03/2020"/>
    <n v="6390"/>
    <x v="0"/>
    <n v="0"/>
    <n v="0"/>
  </r>
  <r>
    <n v="114"/>
    <s v="200173"/>
    <s v="19/02/2020"/>
    <n v="17646.599999999999"/>
    <s v="19/03/2020"/>
    <s v="19/03/2020"/>
    <n v="17646.599999999999"/>
    <x v="0"/>
    <n v="0"/>
    <n v="0"/>
  </r>
  <r>
    <n v="115"/>
    <s v="65"/>
    <s v="10/02/2020"/>
    <n v="929.51"/>
    <s v="10/03/2020"/>
    <s v="07/02/2020"/>
    <n v="929.51"/>
    <x v="0"/>
    <n v="-32"/>
    <n v="-29744.32"/>
  </r>
  <r>
    <n v="116"/>
    <s v="88"/>
    <s v="14/02/2020"/>
    <n v="206.49"/>
    <s v="14/03/2020"/>
    <s v="13/02/2020"/>
    <n v="206.49"/>
    <x v="0"/>
    <n v="-30"/>
    <n v="-6194.7000000000007"/>
  </r>
  <r>
    <n v="117"/>
    <s v="19FVRW154764"/>
    <s v="29/11/2019"/>
    <n v="2510.0100000000002"/>
    <s v="31/12/2019"/>
    <s v="07/02/2020"/>
    <n v="2510.0100000000002"/>
    <x v="0"/>
    <n v="38"/>
    <n v="95380.38"/>
  </r>
  <r>
    <n v="118"/>
    <s v="19FVRW169828"/>
    <s v="30/12/2019"/>
    <n v="600"/>
    <s v="31/01/2020"/>
    <s v="07/02/2020"/>
    <n v="600"/>
    <x v="0"/>
    <n v="7"/>
    <n v="4200"/>
  </r>
  <r>
    <n v="119"/>
    <s v="10052/27"/>
    <s v="17/12/2019"/>
    <n v="1849.92"/>
    <s v="17/01/2020"/>
    <s v="15/01/2020"/>
    <n v="1849.92"/>
    <x v="0"/>
    <n v="-2"/>
    <n v="-3699.84"/>
  </r>
  <r>
    <n v="120"/>
    <s v="1769/27"/>
    <s v="29/02/2020"/>
    <n v="2673.36"/>
    <s v="29/03/2020"/>
    <s v="30/03/2020"/>
    <n v="2673.36"/>
    <x v="0"/>
    <n v="1"/>
    <n v="2673.36"/>
  </r>
  <r>
    <n v="121"/>
    <s v="531/27 "/>
    <s v="31/01/2020"/>
    <n v="2391.36"/>
    <s v="29/02/2020"/>
    <s v="27/02/2020"/>
    <n v="2391.36"/>
    <x v="0"/>
    <n v="-2"/>
    <n v="-4782.72"/>
  </r>
  <r>
    <n v="122"/>
    <s v="12_20"/>
    <s v="07/01/2020"/>
    <n v="890"/>
    <s v="07/02/2020"/>
    <s v="06/02/2020"/>
    <n v="890"/>
    <x v="0"/>
    <n v="-1"/>
    <n v="-890"/>
  </r>
  <r>
    <n v="123"/>
    <s v="FATTPA 198_19"/>
    <s v="01/12/2019"/>
    <n v="1780"/>
    <s v="31/01/2020"/>
    <s v="03/02/2020"/>
    <n v="1780"/>
    <x v="0"/>
    <n v="3"/>
    <n v="5340"/>
  </r>
  <r>
    <n v="124"/>
    <s v="FATTPA 220_19"/>
    <s v="01/12/2019"/>
    <n v="1780"/>
    <d v="2020-01-31T00:00:00"/>
    <s v="03/02/2020"/>
    <n v="1780"/>
    <x v="0"/>
    <n v="3"/>
    <n v="5340"/>
  </r>
  <r>
    <n v="125"/>
    <s v="1149"/>
    <s v="23/07/2019"/>
    <n v="44.2"/>
    <d v="2020-01-22T00:00:00"/>
    <s v="05/02/2020"/>
    <n v="44.2"/>
    <x v="0"/>
    <n v="14"/>
    <n v="618.80000000000007"/>
  </r>
  <r>
    <n v="126"/>
    <s v="1122"/>
    <s v="22/07/2019"/>
    <n v="44.2"/>
    <d v="2020-01-22T00:00:00"/>
    <s v="05/02/2020"/>
    <n v="44.2"/>
    <x v="0"/>
    <n v="14"/>
    <n v="618.80000000000007"/>
  </r>
  <r>
    <n v="127"/>
    <s v="405 M "/>
    <s v="20/12/2019"/>
    <n v="716"/>
    <d v="2020-01-31T00:00:00"/>
    <s v="05/02/2020"/>
    <n v="716"/>
    <x v="0"/>
    <n v="5"/>
    <n v="3580"/>
  </r>
  <r>
    <n v="128"/>
    <s v="7X04167251"/>
    <s v="14/10/2019"/>
    <n v="348.95"/>
    <d v="2019-12-27T00:00:00"/>
    <s v="10/01/2020"/>
    <n v="348.95"/>
    <x v="0"/>
    <n v="14"/>
    <n v="4885.3"/>
  </r>
  <r>
    <n v="129"/>
    <s v="8W00518390"/>
    <s v="07/10/2019"/>
    <n v="122.34"/>
    <d v="2019-12-31T00:00:00"/>
    <s v="10/01/2020"/>
    <n v="122.34"/>
    <x v="0"/>
    <n v="10"/>
    <n v="1223.4000000000001"/>
  </r>
  <r>
    <n v="130"/>
    <s v="8A00714328"/>
    <s v="07/10/2019"/>
    <n v="4.0199999999999996"/>
    <d v="2019-12-31T00:00:00"/>
    <s v="10/01/2020"/>
    <n v="4.0199999999999996"/>
    <x v="0"/>
    <n v="10"/>
    <n v="40.199999999999996"/>
  </r>
  <r>
    <n v="131"/>
    <s v="8W00513680"/>
    <s v="07/10/2019"/>
    <n v="0.32"/>
    <d v="2019-12-31T00:00:00"/>
    <s v="10/01/2020"/>
    <n v="0.32"/>
    <x v="0"/>
    <n v="10"/>
    <n v="3.2"/>
  </r>
  <r>
    <n v="132"/>
    <s v="7X04953737"/>
    <s v="13/12/2019"/>
    <n v="307.7"/>
    <s v="24/02/2020"/>
    <s v="24/02/2020"/>
    <n v="307.7"/>
    <x v="0"/>
    <n v="0"/>
    <n v="0"/>
  </r>
  <r>
    <n v="133"/>
    <s v="2/2020"/>
    <s v="03/02/2020"/>
    <n v="71500"/>
    <s v="03/03/2020"/>
    <s v="17/02/2020"/>
    <n v="71500"/>
    <x v="0"/>
    <n v="-15"/>
    <n v="-1072500"/>
  </r>
  <r>
    <n v="134"/>
    <s v="1/2020"/>
    <s v="10/01/2020"/>
    <n v="75000"/>
    <s v="10/02/2020"/>
    <s v="15/01/2020"/>
    <n v="1300"/>
    <x v="0"/>
    <n v="-26"/>
    <n v="-1950000"/>
  </r>
  <r>
    <n v="135"/>
    <s v="FATTPA 80_19"/>
    <s v="18/12/2019"/>
    <n v="63924.51"/>
    <s v="18/01/2020"/>
    <s v="11/02/2020"/>
    <n v="54045.71"/>
    <x v="0"/>
    <n v="24"/>
    <n v="1534188.24"/>
  </r>
  <r>
    <n v="136"/>
    <s v="356/PA "/>
    <s v="31/12/2019"/>
    <n v="1305"/>
    <s v="31/01/2020"/>
    <s v="06/02/2020"/>
    <n v="1305"/>
    <x v="0"/>
    <n v="6"/>
    <n v="7830"/>
  </r>
  <r>
    <n v="137"/>
    <s v="FATTPA 3_18"/>
    <s v="15/06/2018"/>
    <n v="2727.27"/>
    <d v="2020-06-09T00:00:00"/>
    <s v="16/06/2020"/>
    <n v="2727.27"/>
    <x v="1"/>
    <n v="7"/>
    <n v="19090.89"/>
  </r>
  <r>
    <n v="138"/>
    <s v="8W00614186"/>
    <s v="05/12/2019"/>
    <n v="0.14000000000000001"/>
    <s v="05/02/2020"/>
    <s v="30/04/2020"/>
    <n v="0.14000000000000001"/>
    <x v="1"/>
    <n v="85"/>
    <n v="11.9"/>
  </r>
  <r>
    <n v="139"/>
    <s v="1019126722"/>
    <s v="12/12/2019"/>
    <n v="12.46"/>
    <s v="12/01/2020"/>
    <s v="30/04/2020"/>
    <n v="12.46"/>
    <x v="1"/>
    <n v="109"/>
    <n v="1358.14"/>
  </r>
  <r>
    <n v="140"/>
    <s v="20P00002"/>
    <s v="20/02/2020"/>
    <n v="890"/>
    <s v="31/03/2020"/>
    <s v="30/04/2020"/>
    <n v="890"/>
    <x v="1"/>
    <n v="30"/>
    <n v="26700"/>
  </r>
  <r>
    <n v="141"/>
    <s v="7X00678323"/>
    <s v="14/02/2020"/>
    <n v="350.72"/>
    <d v="2020-04-28T00:00:00"/>
    <s v="28/04/2020"/>
    <n v="350.72"/>
    <x v="1"/>
    <n v="0"/>
    <n v="0"/>
  </r>
  <r>
    <n v="142"/>
    <s v="543/PA/1 "/>
    <s v="21/02/2020"/>
    <n v="688.5"/>
    <s v="21/04/2020"/>
    <s v="21/04/2020"/>
    <n v="688.5"/>
    <x v="1"/>
    <n v="0"/>
    <n v="0"/>
  </r>
  <r>
    <n v="143"/>
    <s v="B3"/>
    <s v="20/02/2020"/>
    <n v="3000"/>
    <s v="20/03/2020"/>
    <s v="27/04/2020"/>
    <n v="3000"/>
    <x v="1"/>
    <n v="38"/>
    <n v="114000"/>
  </r>
  <r>
    <n v="144"/>
    <s v="185"/>
    <s v="02/03/2020"/>
    <n v="555"/>
    <s v="02/04/2020"/>
    <s v="03/04/2020"/>
    <n v="555"/>
    <x v="1"/>
    <n v="1"/>
    <n v="555"/>
  </r>
  <r>
    <n v="145"/>
    <s v="4609"/>
    <s v="25/02/2020"/>
    <n v="300"/>
    <s v="25/04/2020"/>
    <s v="21/04/2020"/>
    <n v="300"/>
    <x v="1"/>
    <n v="-4"/>
    <n v="-1200"/>
  </r>
  <r>
    <n v="146"/>
    <s v="29/FATT_EL"/>
    <s v="06/03/2020"/>
    <n v="13529.88"/>
    <s v="06/04/2020"/>
    <s v="06/04/2020"/>
    <n v="13529.88"/>
    <x v="1"/>
    <n v="0"/>
    <n v="0"/>
  </r>
  <r>
    <n v="147"/>
    <s v="2020321008527"/>
    <s v="02/03/2020"/>
    <n v="680"/>
    <s v="02/04/2020"/>
    <s v="03/04/2020"/>
    <n v="680"/>
    <x v="1"/>
    <n v="1"/>
    <n v="680"/>
  </r>
  <r>
    <n v="148"/>
    <s v="V00001"/>
    <s v="19/02/2020"/>
    <n v="2222.19"/>
    <d v="2020-06-09T00:00:00"/>
    <s v="16/06/2020"/>
    <n v="2222.19"/>
    <x v="1"/>
    <n v="7"/>
    <n v="15555.33"/>
  </r>
  <r>
    <n v="149"/>
    <s v="V00002"/>
    <s v="19/02/2020"/>
    <n v="10677"/>
    <d v="2020-06-09T00:00:00"/>
    <s v="16/06/2020"/>
    <n v="10677"/>
    <x v="1"/>
    <n v="7"/>
    <n v="74739"/>
  </r>
  <r>
    <n v="150"/>
    <s v="V00003"/>
    <s v="19/02/2020"/>
    <n v="4850"/>
    <d v="2020-06-09T00:00:00"/>
    <s v="16/06/2020"/>
    <n v="4850"/>
    <x v="1"/>
    <n v="7"/>
    <n v="33950"/>
  </r>
  <r>
    <n v="151"/>
    <s v="004020801344"/>
    <s v="12/03/2020"/>
    <n v="1395.09"/>
    <s v="16/04/2020"/>
    <s v="17/04/2020"/>
    <n v="1395.09"/>
    <x v="1"/>
    <n v="1"/>
    <n v="1395.09"/>
  </r>
  <r>
    <n v="152"/>
    <s v="6721"/>
    <s v="11/03/2020"/>
    <n v="375"/>
    <s v="11/05/2020"/>
    <s v="08/05/2020"/>
    <n v="375"/>
    <x v="1"/>
    <n v="-3"/>
    <n v="-1125"/>
  </r>
  <r>
    <n v="153"/>
    <s v="6722"/>
    <s v="11/03/2020"/>
    <n v="375"/>
    <s v="11/05/2020"/>
    <s v="08/05/2020"/>
    <n v="375"/>
    <x v="1"/>
    <n v="-3"/>
    <n v="-1125"/>
  </r>
  <r>
    <n v="154"/>
    <s v="6723"/>
    <s v="11/03/2020"/>
    <n v="525"/>
    <s v="11/05/2020"/>
    <s v="08/05/2020"/>
    <n v="525"/>
    <x v="1"/>
    <n v="-3"/>
    <n v="-1575"/>
  </r>
  <r>
    <n v="155"/>
    <s v=" IIT0003637"/>
    <s v="03/03/2020"/>
    <n v="33101.730000000003"/>
    <s v="03/04/2020"/>
    <s v="08/04/2020"/>
    <n v="33101.730000000003"/>
    <x v="1"/>
    <n v="5"/>
    <n v="165508.65000000002"/>
  </r>
  <r>
    <n v="156"/>
    <s v="3301000099-1226"/>
    <s v="04/03/2020"/>
    <n v="76585.009999999995"/>
    <s v="04/04/2020"/>
    <s v="24/04/2020"/>
    <n v="76585.009999999995"/>
    <x v="1"/>
    <n v="20"/>
    <n v="1531700.2"/>
  </r>
  <r>
    <n v="157"/>
    <s v="21"/>
    <s v="04/02/2020"/>
    <n v="311.8"/>
    <s v="04/03/2020"/>
    <s v="06/04/2020"/>
    <n v="311.8"/>
    <x v="1"/>
    <n v="33"/>
    <n v="10289.4"/>
  </r>
  <r>
    <n v="158"/>
    <s v="33E"/>
    <s v="16/03/2020"/>
    <n v="2495.31"/>
    <s v="16/04/2020"/>
    <s v="06/04/2020"/>
    <n v="2495.31"/>
    <x v="1"/>
    <n v="-10"/>
    <n v="-24953.1"/>
  </r>
  <r>
    <n v="159"/>
    <s v="20000008 D"/>
    <s v="10/03/2020"/>
    <n v="9000"/>
    <s v="10/04/2020"/>
    <s v="06/04/2020"/>
    <n v="9000"/>
    <x v="1"/>
    <n v="-4"/>
    <n v="-36000"/>
  </r>
  <r>
    <n v="160"/>
    <s v="144/M"/>
    <s v="25/03/2020"/>
    <n v="36.89"/>
    <s v="25/04/2020"/>
    <s v="21/04/2020"/>
    <n v="36.89"/>
    <x v="1"/>
    <n v="-4"/>
    <n v="-147.56"/>
  </r>
  <r>
    <n v="161"/>
    <s v="36/2020"/>
    <s v="31/03/2020"/>
    <n v="764.3"/>
    <s v="30/04/2020"/>
    <s v="04/06/2020"/>
    <n v="764.3"/>
    <x v="1"/>
    <n v="35"/>
    <n v="26750.5"/>
  </r>
  <r>
    <n v="162"/>
    <s v="20FVD-03345"/>
    <s v="31/03/2020"/>
    <n v="438.5"/>
    <s v="30/04/2020"/>
    <s v="29/04/2020"/>
    <n v="438.5"/>
    <x v="1"/>
    <n v="-1"/>
    <n v="-438.5"/>
  </r>
  <r>
    <n v="163"/>
    <s v="1020019392"/>
    <s v="11/02/2020"/>
    <n v="204.05"/>
    <s v="11/04/2020"/>
    <s v="14/04/2020"/>
    <n v="204.05"/>
    <x v="1"/>
    <n v="3"/>
    <n v="612.15000000000009"/>
  </r>
  <r>
    <n v="164"/>
    <s v="3020087775"/>
    <s v="11/02/2020"/>
    <n v="0.22"/>
    <s v="11/04/2020"/>
    <s v="14/04/2020"/>
    <n v="0.22"/>
    <x v="1"/>
    <n v="3"/>
    <n v="0.66"/>
  </r>
  <r>
    <n v="165"/>
    <s v="2020321012430"/>
    <s v="02/04/2020"/>
    <n v="680"/>
    <s v="31/05/2020"/>
    <s v="29/04/2020"/>
    <n v="680"/>
    <x v="1"/>
    <n v="-32"/>
    <n v="-21760"/>
  </r>
  <r>
    <n v="166"/>
    <s v="3/2020"/>
    <s v="06/04/2020"/>
    <n v="217686.13"/>
    <s v="06/05/2020"/>
    <s v="08/04/2020"/>
    <n v="217686.13"/>
    <x v="1"/>
    <n v="-28"/>
    <n v="-6095211.6400000006"/>
  </r>
  <r>
    <n v="167"/>
    <s v="FATTPA 10_20"/>
    <s v="09/04/2020"/>
    <n v="798.85"/>
    <s v="09/04/2020"/>
    <s v="14/04/2020"/>
    <n v="798.85"/>
    <x v="1"/>
    <n v="5"/>
    <n v="3994.25"/>
  </r>
  <r>
    <n v="168"/>
    <s v="004028183580"/>
    <s v="11/04/2020"/>
    <n v="1024.47"/>
    <d v="2020-05-18T00:00:00"/>
    <s v="20/05/2020"/>
    <n v="1024.47"/>
    <x v="1"/>
    <n v="2"/>
    <n v="2048.94"/>
  </r>
  <r>
    <n v="169"/>
    <s v="IIT0005258"/>
    <s v="06/04/2020"/>
    <n v="6176.99"/>
    <s v="06/05/2020"/>
    <s v="16/04/2020"/>
    <n v="6176.99"/>
    <x v="1"/>
    <n v="-20"/>
    <n v="-123539.79999999999"/>
  </r>
  <r>
    <n v="170"/>
    <s v="298"/>
    <s v="30/03/2020"/>
    <n v="15002"/>
    <s v="30/04/2020"/>
    <s v="05/06/2020"/>
    <n v="15002"/>
    <x v="1"/>
    <n v="36"/>
    <n v="540072"/>
  </r>
  <r>
    <n v="171"/>
    <s v="3301000149-1226"/>
    <s v="07/04/2020"/>
    <n v="15125"/>
    <s v="31/05/2020"/>
    <s v="24/04/2020"/>
    <n v="15125"/>
    <x v="1"/>
    <n v="-37"/>
    <n v="-559625"/>
  </r>
  <r>
    <n v="172"/>
    <s v="3301000153-1226"/>
    <s v="07/04/2020"/>
    <n v="4750"/>
    <s v="07/05/2020"/>
    <s v="24/04/2020"/>
    <n v="4750"/>
    <x v="1"/>
    <n v="-13"/>
    <n v="-61750"/>
  </r>
  <r>
    <n v="173"/>
    <s v="4/PA"/>
    <s v="09/04/2020"/>
    <n v="180"/>
    <s v="09/05/2020"/>
    <s v="22/05/2020"/>
    <n v="180"/>
    <x v="1"/>
    <n v="13"/>
    <n v="2340"/>
  </r>
  <r>
    <n v="174"/>
    <s v="20PAS0000173"/>
    <s v="14/04/2020"/>
    <n v="71.239999999999995"/>
    <s v="31/05/2020"/>
    <s v="29/05/2020"/>
    <n v="71.239999999999995"/>
    <x v="1"/>
    <n v="-2"/>
    <n v="-142.47999999999999"/>
  </r>
  <r>
    <n v="175"/>
    <s v="1010609004"/>
    <s v="21/04/2020"/>
    <n v="460.79"/>
    <s v="31/05/2020"/>
    <s v="29/05/2020"/>
    <n v="460.79"/>
    <x v="1"/>
    <n v="-2"/>
    <n v="-921.58"/>
  </r>
  <r>
    <n v="176"/>
    <s v="7X01559661"/>
    <s v="15/04/2020"/>
    <n v="400.66"/>
    <d v="2020-06-24T00:00:00"/>
    <s v="24/06/2020"/>
    <n v="400.66"/>
    <x v="1"/>
    <n v="0"/>
    <n v="0"/>
  </r>
  <r>
    <n v="177"/>
    <s v="3715"/>
    <s v="17/02/2020"/>
    <n v="300"/>
    <s v="17/04/2020"/>
    <s v="07/05/2020"/>
    <n v="300"/>
    <x v="1"/>
    <n v="20"/>
    <n v="6000"/>
  </r>
  <r>
    <n v="178"/>
    <s v="IIT0006211 "/>
    <s v="16/04/2020"/>
    <n v="25519.7"/>
    <s v="16/05/2020"/>
    <s v="08/05/2020"/>
    <n v="25519.7"/>
    <x v="1"/>
    <n v="-8"/>
    <n v="-204157.6"/>
  </r>
  <r>
    <n v="179"/>
    <s v="0012001816"/>
    <s v="29/04/2020"/>
    <n v="260"/>
    <s v="31/05/2020"/>
    <s v="29/05/2020"/>
    <n v="260"/>
    <x v="1"/>
    <n v="-2"/>
    <n v="-520"/>
  </r>
  <r>
    <n v="180"/>
    <s v="33"/>
    <s v="22/04/2020"/>
    <n v="17110.5"/>
    <s v="11/06/2020"/>
    <s v="26/06/2020"/>
    <n v="17110.5"/>
    <x v="1"/>
    <n v="15"/>
    <n v="256657.5"/>
  </r>
  <r>
    <n v="181"/>
    <s v="2020321016184"/>
    <s v="02/05/2020"/>
    <n v="680"/>
    <s v="02/06/2020"/>
    <s v="29/05/2020"/>
    <n v="680"/>
    <x v="1"/>
    <n v="-4"/>
    <n v="-2720"/>
  </r>
  <r>
    <n v="182"/>
    <s v="12/01"/>
    <s v="21/04/2020"/>
    <n v="450"/>
    <s v="31/05/2020"/>
    <s v="22/05/2020"/>
    <n v="450"/>
    <x v="1"/>
    <n v="-9"/>
    <n v="-4050"/>
  </r>
  <r>
    <n v="183"/>
    <s v="106"/>
    <s v="24/02/2020"/>
    <n v="158"/>
    <s v="07/05/2020"/>
    <s v="08/05/2020"/>
    <n v="158"/>
    <x v="1"/>
    <n v="1"/>
    <n v="158"/>
  </r>
  <r>
    <n v="184"/>
    <s v="16 "/>
    <s v="05/05/2020"/>
    <n v="1189.5"/>
    <s v="05/06/2020"/>
    <s v="22/05/2020"/>
    <n v="1189.5"/>
    <x v="1"/>
    <n v="-14"/>
    <n v="-16653"/>
  </r>
  <r>
    <n v="185"/>
    <s v="148/001"/>
    <s v="27/04/2020"/>
    <n v="2529.13"/>
    <s v="27/05/2020"/>
    <s v="22/05/2020"/>
    <n v="2529.13"/>
    <x v="1"/>
    <n v="-5"/>
    <n v="-12645.650000000001"/>
  </r>
  <r>
    <n v="186"/>
    <s v="A20PAS0004165"/>
    <s v="30/04/2020"/>
    <n v="11792"/>
    <s v="31/05/2020"/>
    <s v="02/06/2020"/>
    <n v="11792"/>
    <x v="1"/>
    <n v="2"/>
    <n v="23584"/>
  </r>
  <r>
    <n v="187"/>
    <s v="PAE0015326"/>
    <s v="30/04/2020"/>
    <n v="235.95"/>
    <d v="2020-06-10T00:00:00"/>
    <s v="10/06/2020"/>
    <n v="235.95"/>
    <x v="1"/>
    <n v="0"/>
    <n v="0"/>
  </r>
  <r>
    <n v="188"/>
    <s v="BITL0120007544"/>
    <s v="05/05/2020"/>
    <n v="10000"/>
    <s v="04/06/2020"/>
    <s v="10/06/2020"/>
    <n v="10000"/>
    <x v="1"/>
    <n v="6"/>
    <n v="60000"/>
  </r>
  <r>
    <n v="189"/>
    <s v="BITL0120007545"/>
    <s v="05/05/2020"/>
    <n v="4600"/>
    <s v="04/06/2020"/>
    <s v="10/06/2020"/>
    <n v="4600"/>
    <x v="1"/>
    <n v="6"/>
    <n v="27600"/>
  </r>
  <r>
    <n v="190"/>
    <s v="57E"/>
    <s v="07/05/2020"/>
    <n v="2609.5100000000002"/>
    <s v="17/06/2020"/>
    <s v="18/06/2020"/>
    <n v="2609.5100000000002"/>
    <x v="1"/>
    <n v="1"/>
    <n v="2609.5100000000002"/>
  </r>
  <r>
    <n v="191"/>
    <s v="FATTPA 42_20"/>
    <s v="13/05/2020"/>
    <n v="1179.98"/>
    <s v="13/06/2020"/>
    <s v="22/05/2020"/>
    <n v="1179.98"/>
    <x v="1"/>
    <n v="-22"/>
    <n v="-25959.56"/>
  </r>
  <r>
    <n v="192"/>
    <s v="3390/20"/>
    <s v="18/05/2020"/>
    <n v="1845"/>
    <s v="22/05/2020"/>
    <s v="26/05/2020"/>
    <n v="1845"/>
    <x v="1"/>
    <n v="4"/>
    <n v="7380"/>
  </r>
  <r>
    <n v="193"/>
    <s v="FATTPA 43_20"/>
    <s v="13/05/2020"/>
    <n v="3045.12"/>
    <s v="13/06/2020"/>
    <s v="22/05/2020"/>
    <n v="3045.12"/>
    <x v="1"/>
    <n v="-22"/>
    <n v="-66992.639999999999"/>
  </r>
  <r>
    <n v="194"/>
    <s v="FATTPA 44_20"/>
    <s v="13/05/2020"/>
    <n v="2849.66"/>
    <s v="13/06/2020"/>
    <s v="22/05/2020"/>
    <n v="2849.66"/>
    <x v="1"/>
    <n v="-22"/>
    <n v="-62692.52"/>
  </r>
  <r>
    <n v="195"/>
    <s v="FATTPA 45_20"/>
    <s v="13/05/2020"/>
    <n v="317.2"/>
    <s v="13/06/2020"/>
    <s v="22/05/2020"/>
    <n v="317.2"/>
    <x v="1"/>
    <n v="-22"/>
    <n v="-6978.4"/>
  </r>
  <r>
    <n v="196"/>
    <s v="FATTPA 46_20"/>
    <s v="13/05/2020"/>
    <n v="4276.66"/>
    <s v="13/06/2020"/>
    <s v="22/05/2020"/>
    <n v="4276.66"/>
    <x v="1"/>
    <n v="-22"/>
    <n v="-94086.51999999999"/>
  </r>
  <r>
    <n v="197"/>
    <s v="2/11"/>
    <s v="21/05/2020"/>
    <n v="4377.3599999999997"/>
    <s v="21/06/2020"/>
    <s v="05/06/2020"/>
    <n v="4377.3599999999997"/>
    <x v="1"/>
    <n v="-16"/>
    <n v="-70037.759999999995"/>
  </r>
  <r>
    <n v="198"/>
    <s v="260 FTE"/>
    <s v="20/05/2020"/>
    <n v="8930"/>
    <s v="20/06/2020"/>
    <s v="18/06/2020"/>
    <n v="8930"/>
    <x v="1"/>
    <n v="-2"/>
    <n v="-17860"/>
  </r>
  <r>
    <n v="199"/>
    <s v="92"/>
    <s v="12/05/2020"/>
    <n v="951.6"/>
    <s v="12/06/2020"/>
    <s v="11/05/2020"/>
    <n v="951.6"/>
    <x v="1"/>
    <n v="-32"/>
    <n v="-30451.200000000001"/>
  </r>
  <r>
    <n v="200"/>
    <s v="IIT0007113"/>
    <s v="11/05/2020"/>
    <n v="8017.04"/>
    <s v="11/06/2020"/>
    <s v="08/06/2020"/>
    <n v="8017.04"/>
    <x v="1"/>
    <n v="-3"/>
    <n v="-24051.119999999999"/>
  </r>
  <r>
    <n v="201"/>
    <s v="4/A"/>
    <s v="22/05/2020"/>
    <n v="3000"/>
    <s v="22/05/2020"/>
    <s v="25/05/2020"/>
    <n v="3000"/>
    <x v="1"/>
    <n v="3"/>
    <n v="9000"/>
  </r>
  <r>
    <n v="202"/>
    <s v="IIT0007140"/>
    <s v="14/05/2020"/>
    <n v="2335.67"/>
    <s v="14/06/2020"/>
    <s v="08/06/2020"/>
    <n v="2335.67"/>
    <x v="1"/>
    <n v="-6"/>
    <n v="-14014.02"/>
  </r>
  <r>
    <n v="203"/>
    <s v="IIT0008635"/>
    <s v="14/04/2020"/>
    <n v="18643.62"/>
    <s v="14/05/2020"/>
    <s v="18/06/2020"/>
    <n v="18643.62"/>
    <x v="1"/>
    <n v="35"/>
    <n v="652526.69999999995"/>
  </r>
  <r>
    <n v="204"/>
    <s v="FATTPA 12_20"/>
    <s v="05/06/2020"/>
    <n v="36.869999999999997"/>
    <d v="2020-06-08T00:00:00"/>
    <s v="15/06/2020"/>
    <n v="36.869999999999997"/>
    <x v="1"/>
    <n v="7"/>
    <n v="258.08999999999997"/>
  </r>
  <r>
    <n v="205"/>
    <s v="5/A"/>
    <s v="04/06/2020"/>
    <n v="7000"/>
    <d v="2020-07-04T00:00:00"/>
    <s v="12/06/2020"/>
    <n v="7000"/>
    <x v="1"/>
    <n v="-22"/>
    <n v="-154000"/>
  </r>
  <r>
    <n v="206"/>
    <s v="5/A"/>
    <s v="04/06/2020"/>
    <n v="7000"/>
    <d v="2020-07-04T00:00:00"/>
    <s v="12/06/2020"/>
    <n v="7000"/>
    <x v="1"/>
    <n v="-22"/>
    <n v="-154000"/>
  </r>
  <r>
    <n v="207"/>
    <s v="8A00561494"/>
    <s v="06/08/2019"/>
    <n v="4.01"/>
    <s v="06/10/2019"/>
    <s v="15/06/2020"/>
    <n v="4.01"/>
    <x v="1"/>
    <n v="253"/>
    <n v="1014.53"/>
  </r>
  <r>
    <n v="208"/>
    <s v="B6"/>
    <s v="16/03/2020"/>
    <n v="2500"/>
    <d v="2020-08-05T00:00:00"/>
    <s v="06/08/2020"/>
    <n v="2500"/>
    <x v="2"/>
    <n v="1"/>
    <n v="2500"/>
  </r>
  <r>
    <n v="209"/>
    <s v="10844"/>
    <s v="11/05/2020"/>
    <n v="300"/>
    <s v="11/07/2020"/>
    <s v="16/07/2020"/>
    <n v="300"/>
    <x v="2"/>
    <n v="5"/>
    <n v="1500"/>
  </r>
  <r>
    <n v="210"/>
    <s v="10854"/>
    <s v="11/05/2020"/>
    <n v="300"/>
    <s v="11/07/2020"/>
    <s v="16/07/2020"/>
    <n v="300"/>
    <x v="2"/>
    <n v="5"/>
    <n v="1500"/>
  </r>
  <r>
    <n v="211"/>
    <s v="004035356806"/>
    <s v="13/05/2020"/>
    <n v="884.36"/>
    <d v="2020-06-30T00:00:00"/>
    <s v="02/07/2020"/>
    <n v="884.36"/>
    <x v="2"/>
    <n v="2"/>
    <n v="1768.72"/>
  </r>
  <r>
    <n v="212"/>
    <s v="2020321019891"/>
    <s v="02/06/2020"/>
    <n v="680"/>
    <s v="02/07/2020"/>
    <s v="02/07/2020"/>
    <n v="680"/>
    <x v="2"/>
    <n v="0"/>
    <n v="0"/>
  </r>
  <r>
    <n v="213"/>
    <s v="PA-000016"/>
    <s v="31/05/2020"/>
    <n v="3980"/>
    <s v="30/06/2020"/>
    <s v="09/07/2020"/>
    <n v="3980"/>
    <x v="2"/>
    <n v="9"/>
    <n v="35820"/>
  </r>
  <r>
    <n v="214"/>
    <s v="VP0003422020"/>
    <s v="31/05/2020"/>
    <n v="236.5"/>
    <s v="31/07/2020"/>
    <s v="30/07/2020"/>
    <n v="236.5"/>
    <x v="2"/>
    <n v="-1"/>
    <n v="-236.5"/>
  </r>
  <r>
    <n v="215"/>
    <s v="004042859165"/>
    <s v="12/06/2020"/>
    <n v="939.72"/>
    <s v="12/07/2020"/>
    <s v="16/07/2020"/>
    <n v="939.72"/>
    <x v="2"/>
    <n v="4"/>
    <n v="3758.88"/>
  </r>
  <r>
    <n v="216"/>
    <s v="3301000211-1226"/>
    <s v="08/06/2020"/>
    <n v="76585.009999999995"/>
    <s v="08/07/2020"/>
    <s v="06/07/2020"/>
    <n v="76585.009999999995"/>
    <x v="2"/>
    <n v="-2"/>
    <n v="-153170.01999999999"/>
  </r>
  <r>
    <n v="217"/>
    <s v="7X02280476"/>
    <s v="15/06/2020"/>
    <n v="525.55999999999995"/>
    <s v="24/08/2020"/>
    <s v="24/08/2020"/>
    <n v="525.55999999999995"/>
    <x v="2"/>
    <n v="0"/>
    <n v="0"/>
  </r>
  <r>
    <n v="218"/>
    <s v="0072356469"/>
    <s v="19/06/2020"/>
    <n v="162.5"/>
    <s v="31/07/2020"/>
    <s v="30/07/2020"/>
    <n v="162.5"/>
    <x v="2"/>
    <n v="-1"/>
    <n v="-162.5"/>
  </r>
  <r>
    <n v="219"/>
    <s v="0012002138"/>
    <s v="16/06/2020"/>
    <n v="260"/>
    <s v="31/07/2020"/>
    <s v="30/07/2020"/>
    <n v="260"/>
    <x v="2"/>
    <n v="-1"/>
    <n v="-260"/>
  </r>
  <r>
    <n v="220"/>
    <s v="2020VP0000281"/>
    <s v="23/06/2020"/>
    <n v="10000"/>
    <s v="31/07/2020"/>
    <s v="30/07/2020"/>
    <n v="10000"/>
    <x v="2"/>
    <n v="-1"/>
    <n v="-10000"/>
  </r>
  <r>
    <n v="221"/>
    <s v="36/PA"/>
    <s v="25/06/2020"/>
    <n v="589.03"/>
    <s v="25/07/2020"/>
    <s v="27/07/2020"/>
    <n v="589.03"/>
    <x v="2"/>
    <n v="2"/>
    <n v="1178.06"/>
  </r>
  <r>
    <n v="222"/>
    <s v="129/PA-2020"/>
    <s v="25/06/2020"/>
    <n v="280"/>
    <s v="31/07/2020"/>
    <s v="30/07/2020"/>
    <n v="280"/>
    <x v="2"/>
    <n v="-1"/>
    <n v="-280"/>
  </r>
  <r>
    <n v="223"/>
    <s v="2020P00003"/>
    <s v="30/06/2020"/>
    <n v="240"/>
    <s v="31/07/2020"/>
    <s v="30/07/2020"/>
    <n v="240"/>
    <x v="2"/>
    <n v="-1"/>
    <n v="-240"/>
  </r>
  <r>
    <n v="224"/>
    <s v="132/PA-2020"/>
    <s v="01/07/2020"/>
    <n v="1387.5"/>
    <s v="01/08/2020"/>
    <s v="30/07/2020"/>
    <n v="1387.5"/>
    <x v="2"/>
    <n v="-2"/>
    <n v="-2775"/>
  </r>
  <r>
    <n v="225"/>
    <s v="11007"/>
    <s v="13/05/2020"/>
    <n v="300"/>
    <s v="13/07/2020"/>
    <s v="16/07/2020"/>
    <n v="300"/>
    <x v="2"/>
    <n v="3"/>
    <n v="900"/>
  </r>
  <r>
    <n v="226"/>
    <s v="11346"/>
    <s v="15/05/2020"/>
    <n v="300"/>
    <s v="15/07/2020"/>
    <s v="16/07/2020"/>
    <n v="300"/>
    <x v="2"/>
    <n v="1"/>
    <n v="300"/>
  </r>
  <r>
    <n v="227"/>
    <s v="FATTPA 50_20"/>
    <s v="03/07/2020"/>
    <n v="17233.25"/>
    <s v="03/07/2020"/>
    <s v="08/07/2020"/>
    <n v="14991.25"/>
    <x v="2"/>
    <n v="5"/>
    <n v="86166.25"/>
  </r>
  <r>
    <n v="228"/>
    <s v="FATTPA 51_20"/>
    <s v="03/07/2020"/>
    <n v="30479.35"/>
    <s v="03/07/2020"/>
    <s v="08/07/2020"/>
    <n v="25674.91"/>
    <x v="2"/>
    <n v="5"/>
    <n v="152396.75"/>
  </r>
  <r>
    <n v="229"/>
    <s v="67E"/>
    <s v="06/07/2020"/>
    <n v="2508"/>
    <s v="31/08/2020"/>
    <s v="30/07/2020"/>
    <n v="2112.67"/>
    <x v="2"/>
    <n v="-32"/>
    <n v="-80256"/>
  </r>
  <r>
    <n v="230"/>
    <s v="2020321023213"/>
    <s v="02/07/2020"/>
    <n v="680"/>
    <s v="31/07/2020"/>
    <s v="30/07/2020"/>
    <n v="680"/>
    <x v="2"/>
    <n v="-1"/>
    <n v="-680"/>
  </r>
  <r>
    <n v="231"/>
    <s v="FATTPA 14_20"/>
    <s v="06/07/2020"/>
    <n v="1290.45"/>
    <s v="06/07/2020"/>
    <s v="09/07/2020"/>
    <n v="1290.45"/>
    <x v="2"/>
    <n v="3"/>
    <n v="3871.3500000000004"/>
  </r>
  <r>
    <n v="232"/>
    <s v="BITL0120011796"/>
    <s v="30/06/2020"/>
    <n v="10000"/>
    <s v="30/07/2020"/>
    <s v="30/07/2020"/>
    <n v="10000"/>
    <x v="2"/>
    <n v="0"/>
    <n v="0"/>
  </r>
  <r>
    <n v="233"/>
    <s v="5165/27"/>
    <s v="11/06/2020"/>
    <n v="3006.12"/>
    <s v="11/07/2020"/>
    <s v="10/07/2020"/>
    <n v="3006.12"/>
    <x v="2"/>
    <n v="-1"/>
    <n v="-3006.12"/>
  </r>
  <r>
    <n v="234"/>
    <s v="5166/27"/>
    <s v="11/06/2020"/>
    <n v="2961"/>
    <s v="11/07/2020"/>
    <s v="10/07/2020"/>
    <n v="2961"/>
    <x v="2"/>
    <n v="-1"/>
    <n v="-2961"/>
  </r>
  <r>
    <n v="235"/>
    <s v="5167/27"/>
    <s v="11/06/2020"/>
    <n v="3062.52"/>
    <s v="11/07/2020"/>
    <s v="10/07/2020"/>
    <n v="3062.52"/>
    <x v="2"/>
    <n v="-1"/>
    <n v="-3062.52"/>
  </r>
  <r>
    <n v="236"/>
    <s v="961"/>
    <s v="06/07/2020"/>
    <n v="15002"/>
    <s v="06/08/2020"/>
    <s v="06/08/2020"/>
    <n v="15002"/>
    <x v="2"/>
    <n v="0"/>
    <n v="0"/>
  </r>
  <r>
    <n v="237"/>
    <s v="8W00259730"/>
    <s v="05/06/2020"/>
    <n v="16"/>
    <s v="29/08/2020"/>
    <s v="31/08/2020"/>
    <n v="16"/>
    <x v="2"/>
    <n v="2"/>
    <n v="32"/>
  </r>
  <r>
    <n v="238"/>
    <s v="80/2020"/>
    <s v="30/06/2020"/>
    <n v="1681.38"/>
    <s v="31/07/2020"/>
    <s v="30/07/2020"/>
    <n v="1681.38"/>
    <x v="2"/>
    <n v="-1"/>
    <n v="-1681.38"/>
  </r>
  <r>
    <n v="239"/>
    <s v="128/FE"/>
    <s v="30/06/2020"/>
    <n v="1350"/>
    <s v="31/07/2020"/>
    <s v="30/07/2020"/>
    <n v="1150"/>
    <x v="2"/>
    <n v="-1"/>
    <n v="-1350"/>
  </r>
  <r>
    <n v="240"/>
    <s v="PAE0023503"/>
    <s v="30/06/2020"/>
    <n v="194.32"/>
    <s v="31/07/2020"/>
    <s v="31/07/2020"/>
    <n v="194.32"/>
    <x v="2"/>
    <n v="0"/>
    <n v="0"/>
  </r>
  <r>
    <n v="241"/>
    <s v="129/FE"/>
    <s v="30/06/2020"/>
    <n v="450"/>
    <s v="31/07/2020"/>
    <s v="30/07/2020"/>
    <n v="450"/>
    <x v="2"/>
    <n v="-1"/>
    <n v="-450"/>
  </r>
  <r>
    <n v="242"/>
    <s v="1220006854"/>
    <s v="14/07/2020"/>
    <n v="1055.8"/>
    <s v="31/08/2020"/>
    <s v="31/08/2020"/>
    <n v="1055.8"/>
    <x v="2"/>
    <n v="0"/>
    <n v="0"/>
  </r>
  <r>
    <n v="243"/>
    <s v="004050169191"/>
    <s v="14/07/2020"/>
    <n v="1125.42"/>
    <s v="18/08/2020"/>
    <s v="18/08/2020"/>
    <n v="1125.42"/>
    <x v="2"/>
    <n v="0"/>
    <n v="0"/>
  </r>
  <r>
    <n v="244"/>
    <s v="5880"/>
    <s v="05/03/2020"/>
    <n v="300"/>
    <s v="20/07/2020"/>
    <s v="27/07/2020"/>
    <n v="300"/>
    <x v="2"/>
    <n v="7"/>
    <n v="2100"/>
  </r>
  <r>
    <n v="245"/>
    <s v="4652"/>
    <s v="26/02/2020"/>
    <n v="300"/>
    <s v="20/07/2020"/>
    <s v="27/07/2020"/>
    <n v="300"/>
    <x v="2"/>
    <n v="7"/>
    <n v="2100"/>
  </r>
  <r>
    <n v="246"/>
    <s v="1010623847"/>
    <s v="21/07/2020"/>
    <n v="460.79"/>
    <s v="31/08/2020"/>
    <s v="31/08/2020"/>
    <n v="460.79"/>
    <x v="2"/>
    <n v="0"/>
    <n v="0"/>
  </r>
  <r>
    <n v="247"/>
    <s v="2_2020"/>
    <s v="14/07/2020"/>
    <n v="255"/>
    <s v="14/08/2020"/>
    <s v="30/07/2020"/>
    <n v="217.5"/>
    <x v="2"/>
    <n v="-15"/>
    <n v="-3825"/>
  </r>
  <r>
    <n v="248"/>
    <s v="3301000259-1226"/>
    <s v="08/07/2020"/>
    <n v="4750"/>
    <s v="31/07/2020"/>
    <s v="06/08/2020"/>
    <n v="4750"/>
    <x v="2"/>
    <n v="6"/>
    <n v="28500"/>
  </r>
  <r>
    <n v="249"/>
    <s v="3301000255-1226"/>
    <s v="08/07/2020"/>
    <n v="55125"/>
    <s v="31/07/2020"/>
    <s v="06/08/2020"/>
    <n v="55125"/>
    <x v="2"/>
    <n v="6"/>
    <n v="330750"/>
  </r>
  <r>
    <n v="250"/>
    <s v="016X20201V6000849"/>
    <s v="15/07/2020"/>
    <n v="508.8"/>
    <d v="2020-08-15T00:00:00"/>
    <s v="13/08/2020"/>
    <n v="508.8"/>
    <x v="2"/>
    <n v="-2"/>
    <n v="-1017.6"/>
  </r>
  <r>
    <n v="251"/>
    <s v="016X20201V6000850"/>
    <s v="15/07/2020"/>
    <n v="154.80000000000001"/>
    <d v="2020-08-15T00:00:00"/>
    <s v="13/08/2020"/>
    <n v="154.80000000000001"/>
    <x v="2"/>
    <n v="-2"/>
    <n v="-309.60000000000002"/>
  </r>
  <r>
    <n v="252"/>
    <s v="6820200720001730"/>
    <s v="27/07/2020"/>
    <n v="1199.4000000000001"/>
    <s v="27/08/2020"/>
    <s v="31/08/2020"/>
    <n v="1199.4000000000001"/>
    <x v="2"/>
    <n v="4"/>
    <n v="4797.6000000000004"/>
  </r>
  <r>
    <n v="253"/>
    <s v="FATTPA 57_20"/>
    <s v="29/07/2020"/>
    <n v="6274.22"/>
    <s v="29/07/2020"/>
    <s v="06/08/2020"/>
    <n v="5285.22"/>
    <x v="2"/>
    <n v="8"/>
    <n v="50193.760000000002"/>
  </r>
  <r>
    <n v="254"/>
    <s v="6/PA"/>
    <s v="27/07/2020"/>
    <n v="8881.6"/>
    <s v="27/08/2020"/>
    <s v="06/08/2020"/>
    <n v="7481.6"/>
    <x v="2"/>
    <n v="-21"/>
    <n v="-186513.6"/>
  </r>
  <r>
    <n v="255"/>
    <s v="FATTPA 58_20"/>
    <s v="03/08/2020"/>
    <n v="17709.3"/>
    <s v="03/08/2020"/>
    <s v="06/08/2020"/>
    <n v="15009.3"/>
    <x v="2"/>
    <n v="3"/>
    <n v="53127.899999999994"/>
  </r>
  <r>
    <n v="256"/>
    <s v="142"/>
    <s v="28/07/2020"/>
    <n v="311.8"/>
    <s v="28/08/2020"/>
    <s v="11/09/2020"/>
    <n v="273.8"/>
    <x v="2"/>
    <n v="14"/>
    <n v="4365.2"/>
  </r>
  <r>
    <n v="257"/>
    <s v="20FVRW081096"/>
    <s v="30/07/2020"/>
    <n v="4011.96"/>
    <s v="31/08/2020"/>
    <s v="11/09/2020"/>
    <n v="4011.96"/>
    <x v="2"/>
    <n v="11"/>
    <n v="44131.56"/>
  </r>
  <r>
    <n v="258"/>
    <s v="98/2020"/>
    <s v="31/07/2020"/>
    <n v="1681.38"/>
    <s v="31/08/2020"/>
    <s v="31/08/2020"/>
    <n v="1681.38"/>
    <x v="2"/>
    <n v="0"/>
    <n v="0"/>
  </r>
  <r>
    <n v="259"/>
    <s v="FATTPA 16_20"/>
    <s v="07/08/2020"/>
    <n v="1769.76"/>
    <s v="07/08/2020"/>
    <s v="31/08/2020"/>
    <n v="1769.76"/>
    <x v="2"/>
    <n v="24"/>
    <n v="42474.239999999998"/>
  </r>
  <r>
    <n v="260"/>
    <s v="2020321027345"/>
    <s v="02/08/2020"/>
    <n v="963.87"/>
    <s v="02/09/2020"/>
    <s v="03/09/2020"/>
    <n v="963.87"/>
    <x v="2"/>
    <n v="1"/>
    <n v="963.87"/>
  </r>
  <r>
    <n v="261"/>
    <s v="11286"/>
    <s v="03/08/2020"/>
    <n v="668.8"/>
    <s v="30/09/2020"/>
    <s v="11/09/2020"/>
    <n v="668.8"/>
    <x v="2"/>
    <n v="-19"/>
    <n v="-12707.199999999999"/>
  </r>
  <r>
    <n v="262"/>
    <s v="6662504118"/>
    <s v="31/08/2020"/>
    <n v="14880.4"/>
    <s v="30/09/2020"/>
    <s v="03/09/2020"/>
    <n v="14880.4"/>
    <x v="2"/>
    <n v="-27"/>
    <n v="-401770.8"/>
  </r>
  <r>
    <n v="263"/>
    <s v="6662504117"/>
    <s v="31/08/2020"/>
    <n v="101.38"/>
    <s v="30/09/2020"/>
    <s v="03/09/2020"/>
    <n v="101.38"/>
    <x v="2"/>
    <n v="-27"/>
    <n v="-2737.2599999999998"/>
  </r>
  <r>
    <n v="264"/>
    <s v="6310/27"/>
    <s v="08/07/2020"/>
    <n v="2842.56"/>
    <s v="08/08/2020"/>
    <s v="07/08/2020"/>
    <n v="2842.56"/>
    <x v="2"/>
    <n v="-1"/>
    <n v="-2842.56"/>
  </r>
  <r>
    <n v="265"/>
    <s v="IIT0011924"/>
    <n v="44035"/>
    <n v="19133.62"/>
    <d v="2020-08-23T00:00:00"/>
    <s v="15/09/2020"/>
    <n v="19133.62"/>
    <x v="2"/>
    <n v="23"/>
    <n v="440073.25999999995"/>
  </r>
  <r>
    <n v="266"/>
    <s v="13/PA"/>
    <s v="04/08/2020"/>
    <n v="452"/>
    <s v="04/09/2020"/>
    <s v="11/09/2020"/>
    <n v="452"/>
    <x v="2"/>
    <n v="7"/>
    <n v="3164"/>
  </r>
  <r>
    <n v="267"/>
    <s v="7454/27"/>
    <s v="31/07/2020"/>
    <n v="3462.96"/>
    <s v="31/08/2020"/>
    <s v="03/09/2020"/>
    <n v="3462.96"/>
    <x v="2"/>
    <n v="3"/>
    <n v="10388.880000000001"/>
  </r>
  <r>
    <n v="268"/>
    <s v="FATTPA 17_20"/>
    <s v="07/09/2020"/>
    <n v="442.44"/>
    <s v="07/09/2020"/>
    <s v="17/09/2020"/>
    <n v="442.44"/>
    <x v="2"/>
    <n v="10"/>
    <n v="4424.3999999999996"/>
  </r>
  <r>
    <n v="269"/>
    <s v="4/2020"/>
    <s v="16/09/2020"/>
    <n v="75000"/>
    <s v="16/10/2020"/>
    <s v="16/09/2020"/>
    <n v="75000"/>
    <x v="2"/>
    <n v="-30"/>
    <n v="-2250000"/>
  </r>
  <r>
    <n v="270"/>
    <s v="E1 "/>
    <s v="13/01/2020"/>
    <n v="270.25"/>
    <s v="08/10/2020"/>
    <s v="16/10/2020"/>
    <n v="270.25"/>
    <x v="3"/>
    <n v="8"/>
    <n v="2162"/>
  </r>
  <r>
    <n v="271"/>
    <s v="3020590505"/>
    <s v="11/07/2020"/>
    <n v="5.26"/>
    <s v="11/09/2020"/>
    <s v="26/10/2020"/>
    <n v="5.26"/>
    <x v="3"/>
    <n v="45"/>
    <n v="236.7"/>
  </r>
  <r>
    <n v="272"/>
    <s v="1020187282"/>
    <s v="11/07/2020"/>
    <n v="269.10000000000002"/>
    <s v="11/09/2020"/>
    <s v="26/10/2020"/>
    <n v="269.10000000000002"/>
    <x v="3"/>
    <n v="45"/>
    <n v="12109.500000000002"/>
  </r>
  <r>
    <n v="273"/>
    <s v="3020587966"/>
    <s v="07/07/2020"/>
    <n v="12.58"/>
    <s v="07/09/2020"/>
    <s v="26/10/2020"/>
    <n v="12.58"/>
    <x v="3"/>
    <n v="49"/>
    <n v="616.41999999999996"/>
  </r>
  <r>
    <n v="274"/>
    <s v="1020185737"/>
    <s v="07/07/2020"/>
    <n v="148.19999999999999"/>
    <s v="07/09/2020"/>
    <s v="26/10/2020"/>
    <n v="148.19999999999999"/>
    <x v="3"/>
    <n v="49"/>
    <n v="7261.7999999999993"/>
  </r>
  <r>
    <n v="275"/>
    <s v="1020188306"/>
    <s v="15/07/2020"/>
    <n v="574.5"/>
    <s v="15/09/2020"/>
    <s v="26/10/2020"/>
    <n v="574.5"/>
    <x v="3"/>
    <n v="41"/>
    <n v="23554.5"/>
  </r>
  <r>
    <n v="276"/>
    <s v="3020591797"/>
    <s v="15/07/2020"/>
    <n v="5.26"/>
    <s v="15/09/2020"/>
    <s v="26/10/2020"/>
    <n v="5.26"/>
    <x v="3"/>
    <n v="41"/>
    <n v="215.66"/>
  </r>
  <r>
    <n v="277"/>
    <s v="1410001720"/>
    <s v="17/07/2020"/>
    <n v="7089.62"/>
    <s v="30/09/2020"/>
    <s v="02/10/2020"/>
    <n v="7089.62"/>
    <x v="3"/>
    <n v="2"/>
    <n v="14179.24"/>
  </r>
  <r>
    <n v="278"/>
    <s v="130/2020"/>
    <s v="31/08/2020"/>
    <n v="1681.38"/>
    <s v="30/09/2020"/>
    <s v="08/10/2020"/>
    <n v="1681.38"/>
    <x v="3"/>
    <n v="8"/>
    <n v="13451.04"/>
  </r>
  <r>
    <n v="279"/>
    <s v="19532"/>
    <s v="14/08/2020"/>
    <n v="750"/>
    <s v="14/10/2020"/>
    <s v="08/10/2020"/>
    <n v="750"/>
    <x v="3"/>
    <n v="-6"/>
    <n v="-4500"/>
  </r>
  <r>
    <n v="280"/>
    <s v="18161"/>
    <s v="29/07/2020"/>
    <n v="300"/>
    <s v="29/09/2020"/>
    <s v="02/10/2020"/>
    <n v="300"/>
    <x v="3"/>
    <n v="3"/>
    <n v="900"/>
  </r>
  <r>
    <n v="281"/>
    <s v="0012002846"/>
    <s v="26/08/2020"/>
    <n v="260"/>
    <s v="30/09/2020"/>
    <s v="08/10/2020"/>
    <n v="260"/>
    <x v="3"/>
    <n v="8"/>
    <n v="2080"/>
  </r>
  <r>
    <n v="282"/>
    <s v="7X02997308"/>
    <s v="14/08/2020"/>
    <n v="485.19"/>
    <s v="26/10/2020"/>
    <s v="26/10/2020"/>
    <n v="485.19"/>
    <x v="3"/>
    <n v="0"/>
    <n v="0"/>
  </r>
  <r>
    <n v="283"/>
    <s v="999_A"/>
    <s v="04/09/2020"/>
    <n v="250"/>
    <s v="04/10/2020"/>
    <s v="08/10/2020"/>
    <n v="220"/>
    <x v="3"/>
    <n v="4"/>
    <n v="1000"/>
  </r>
  <r>
    <n v="284"/>
    <s v="87E"/>
    <s v="03/09/2020"/>
    <n v="2546.0700000000002"/>
    <s v="03/10/2020"/>
    <s v="08/10/2020"/>
    <n v="2144.7399999999998"/>
    <x v="3"/>
    <n v="5"/>
    <n v="12730.35"/>
  </r>
  <r>
    <n v="285"/>
    <s v="2020321030417"/>
    <s v="02/09/2020"/>
    <n v="780"/>
    <s v="02/10/2020"/>
    <s v="08/10/2020"/>
    <n v="780"/>
    <x v="3"/>
    <n v="6"/>
    <n v="4680"/>
  </r>
  <r>
    <n v="286"/>
    <s v="3301000316-1226"/>
    <s v="03/09/2020"/>
    <n v="76585.009999999995"/>
    <s v="05/10/2020"/>
    <s v="08/10/2020"/>
    <n v="76585.009999999995"/>
    <x v="3"/>
    <n v="3"/>
    <n v="229755.02999999997"/>
  </r>
  <r>
    <n v="287"/>
    <s v="154/FE"/>
    <s v="31/08/2020"/>
    <n v="200"/>
    <s v="30/09/2020"/>
    <s v="08/10/2020"/>
    <n v="200"/>
    <x v="3"/>
    <n v="8"/>
    <n v="1600"/>
  </r>
  <r>
    <n v="288"/>
    <s v="1020246007"/>
    <s v="04/09/2020"/>
    <n v="17.23"/>
    <s v="04/10/2020"/>
    <s v="15/10/2020"/>
    <n v="17.23"/>
    <x v="3"/>
    <n v="11"/>
    <n v="189.53"/>
  </r>
  <r>
    <n v="289"/>
    <s v="200738"/>
    <s v="02/09/2020"/>
    <n v="10000"/>
    <s v="02/10/2020"/>
    <s v="08/10/2020"/>
    <n v="10000"/>
    <x v="3"/>
    <n v="6"/>
    <n v="60000"/>
  </r>
  <r>
    <n v="290"/>
    <s v="1020248642"/>
    <s v="09/09/2020"/>
    <n v="9"/>
    <s v="09/10/2020"/>
    <s v="08/10/2020"/>
    <n v="9"/>
    <x v="3"/>
    <n v="-1"/>
    <n v="-9"/>
  </r>
  <r>
    <n v="291"/>
    <s v="PAE0030825"/>
    <s v="31/08/2020"/>
    <n v="204.59"/>
    <s v="30/09/2020"/>
    <s v="01/10/2020"/>
    <n v="204.59"/>
    <x v="3"/>
    <n v="1"/>
    <n v="204.59"/>
  </r>
  <r>
    <n v="292"/>
    <s v="46/PA"/>
    <s v="10/09/2020"/>
    <n v="574.08000000000004"/>
    <s v="11/10/2020"/>
    <s v="08/10/2020"/>
    <n v="574.08000000000004"/>
    <x v="3"/>
    <n v="-3"/>
    <n v="-1722.2400000000002"/>
  </r>
  <r>
    <n v="293"/>
    <s v="202030753"/>
    <s v="14/09/2020"/>
    <n v="2400"/>
    <s v="14/10/2020"/>
    <s v="27/10/2020"/>
    <n v="2400"/>
    <x v="3"/>
    <n v="13"/>
    <n v="31200"/>
  </r>
  <r>
    <n v="294"/>
    <s v="20-0448"/>
    <s v="16/09/2020"/>
    <n v="160"/>
    <s v="31/10/2020"/>
    <s v="03/11/2020"/>
    <n v="160"/>
    <x v="3"/>
    <n v="3"/>
    <n v="480"/>
  </r>
  <r>
    <n v="295"/>
    <s v="1020262482"/>
    <s v="23/09/2020"/>
    <n v="24.44"/>
    <s v="22/11/2020"/>
    <s v="01/12/2020"/>
    <n v="24.44"/>
    <x v="3"/>
    <n v="9"/>
    <n v="219.96"/>
  </r>
  <r>
    <n v="296"/>
    <s v="1020263060"/>
    <s v="23/09/2020"/>
    <n v="290.76"/>
    <s v="22/11/2020"/>
    <s v="01/12/2020"/>
    <n v="290.76"/>
    <x v="3"/>
    <n v="9"/>
    <n v="2616.84"/>
  </r>
  <r>
    <n v="297"/>
    <s v="3020835309"/>
    <s v="23/09/2020"/>
    <n v="13.51"/>
    <s v="22/11/2020"/>
    <s v="01/12/2020"/>
    <n v="13.51"/>
    <x v="3"/>
    <n v="9"/>
    <n v="121.59"/>
  </r>
  <r>
    <n v="298"/>
    <s v="1020262873"/>
    <s v="23/09/2020"/>
    <n v="9.65"/>
    <s v="22/11/2020"/>
    <s v="01/12/2020"/>
    <n v="9.65"/>
    <x v="3"/>
    <n v="9"/>
    <n v="86.850000000000009"/>
  </r>
  <r>
    <n v="299"/>
    <s v="3020835161"/>
    <s v="23/09/2020"/>
    <n v="10.73"/>
    <s v="22/11/2020"/>
    <s v="01/12/2020"/>
    <n v="10.73"/>
    <x v="3"/>
    <n v="9"/>
    <n v="96.570000000000007"/>
  </r>
  <r>
    <n v="300"/>
    <s v="3020834872"/>
    <s v="23/09/2020"/>
    <n v="0.66"/>
    <s v="22/11/2020"/>
    <s v="01/12/2020"/>
    <n v="0.66"/>
    <x v="3"/>
    <n v="9"/>
    <n v="5.94"/>
  </r>
  <r>
    <n v="301"/>
    <s v="77EL"/>
    <s v="25/09/2020"/>
    <n v="366"/>
    <s v="25/11/2020"/>
    <s v="03/11/2020"/>
    <n v="306"/>
    <x v="3"/>
    <n v="-22"/>
    <n v="-8052"/>
  </r>
  <r>
    <n v="302"/>
    <s v="004064793208"/>
    <s v="30/09/2020"/>
    <n v="64.42"/>
    <s v="04/11/2020"/>
    <s v="23/10/2020"/>
    <n v="64.42"/>
    <x v="3"/>
    <n v="-12"/>
    <n v="-773.04"/>
  </r>
  <r>
    <n v="303"/>
    <s v="004064793209"/>
    <s v="30/09/2020"/>
    <n v="48.42"/>
    <s v="04/11/2020"/>
    <s v="26/10/2020"/>
    <n v="48.42"/>
    <x v="3"/>
    <n v="-9"/>
    <n v="-435.78000000000003"/>
  </r>
  <r>
    <n v="304"/>
    <s v="1982"/>
    <s v="05/09/2020"/>
    <n v="399.8"/>
    <s v="31/10/2020"/>
    <s v="30/10/2020"/>
    <n v="399.8"/>
    <x v="3"/>
    <n v="-1"/>
    <n v="-399.8"/>
  </r>
  <r>
    <n v="305"/>
    <s v="135/2020"/>
    <s v="30/09/2020"/>
    <n v="1681.38"/>
    <s v="31/10/2020"/>
    <s v="30/10/2020"/>
    <n v="1681.38"/>
    <x v="3"/>
    <n v="-1"/>
    <n v="-1681.38"/>
  </r>
  <r>
    <n v="306"/>
    <s v="0002137743"/>
    <s v="30/09/2020"/>
    <n v="600"/>
    <s v="30/10/2020"/>
    <s v="30/10/2020"/>
    <n v="600"/>
    <x v="3"/>
    <n v="0"/>
    <n v="0"/>
  </r>
  <r>
    <n v="307"/>
    <s v="3301000363-1226"/>
    <s v="07/10/2020"/>
    <n v="4750"/>
    <s v="07/11/2020"/>
    <s v="27/10/2020"/>
    <n v="4750"/>
    <x v="3"/>
    <n v="-11"/>
    <n v="-52250"/>
  </r>
  <r>
    <n v="308"/>
    <s v="8704/27"/>
    <s v="18/09/2020"/>
    <n v="1590.48"/>
    <s v="18/10/2020"/>
    <s v="20/10/2020"/>
    <n v="1590.48"/>
    <x v="3"/>
    <n v="2"/>
    <n v="3180.96"/>
  </r>
  <r>
    <n v="309"/>
    <s v="FATTPA 18_20"/>
    <s v="14/10/2020"/>
    <n v="2040.98"/>
    <s v="14/10/2020"/>
    <s v="26/10/2020"/>
    <n v="2040.98"/>
    <x v="3"/>
    <n v="12"/>
    <n v="24491.760000000002"/>
  </r>
  <r>
    <n v="310"/>
    <s v="FATTPA 20_20"/>
    <s v="19/10/2020"/>
    <n v="184.43"/>
    <s v="19/10/2020"/>
    <s v="26/10/2020"/>
    <n v="184.43"/>
    <x v="3"/>
    <n v="7"/>
    <n v="1291.01"/>
  </r>
  <r>
    <n v="311"/>
    <s v="7786/20"/>
    <s v="19/10/2020"/>
    <n v="1490"/>
    <s v="19/10/2020"/>
    <s v="20/10/2020"/>
    <n v="745"/>
    <x v="3"/>
    <n v="1"/>
    <n v="1490"/>
  </r>
  <r>
    <n v="312"/>
    <s v="7786/20"/>
    <s v="19/10/2020"/>
    <n v="1490"/>
    <s v="19/10/2020"/>
    <s v="26/10/2020"/>
    <n v="745"/>
    <x v="3"/>
    <n v="7"/>
    <n v="10430"/>
  </r>
  <r>
    <n v="313"/>
    <s v="004071167230"/>
    <s v="13/10/2020"/>
    <n v="52.64"/>
    <s v="17/11/2020"/>
    <s v="17/11/2020"/>
    <n v="52.64"/>
    <x v="3"/>
    <n v="0"/>
    <n v="0"/>
  </r>
  <r>
    <n v="314"/>
    <s v="3301000359-1226"/>
    <s v="07/10/2020"/>
    <n v="73554.960000000006"/>
    <s v="07/11/2020"/>
    <s v="09/11/2020"/>
    <n v="73554.960000000006"/>
    <x v="3"/>
    <n v="2"/>
    <n v="147109.92000000001"/>
  </r>
  <r>
    <n v="315"/>
    <s v="1681"/>
    <s v="07/10/2020"/>
    <n v="15002"/>
    <s v="07/11/2020"/>
    <s v="03/11/2020"/>
    <n v="15002"/>
    <x v="3"/>
    <n v="-4"/>
    <n v="-60008"/>
  </r>
  <r>
    <n v="316"/>
    <s v=" 40001068"/>
    <s v="30/09/2020"/>
    <n v="5550"/>
    <s v="31/10/2020"/>
    <s v="30/10/2020"/>
    <n v="5550"/>
    <x v="3"/>
    <n v="-1"/>
    <n v="-5550"/>
  </r>
  <r>
    <n v="317"/>
    <s v="IIT0015358"/>
    <s v="02/10/2020"/>
    <n v="4797.9399999999996"/>
    <s v="02/11/2020"/>
    <s v="16/11/2020"/>
    <n v="4797.9399999999996"/>
    <x v="3"/>
    <n v="14"/>
    <n v="67171.159999999989"/>
  </r>
  <r>
    <n v="318"/>
    <s v="5/2020"/>
    <s v="29/10/2020"/>
    <n v="134637.29999999999"/>
    <s v="29/10/2020"/>
    <s v="03/11/2020"/>
    <n v="134637.29999999999"/>
    <x v="3"/>
    <n v="5"/>
    <n v="673186.5"/>
  </r>
  <r>
    <n v="319"/>
    <s v="FATTPA 62_20"/>
    <s v="28/10/2020"/>
    <n v="60875.48"/>
    <s v="28/11/2020"/>
    <s v="16/11/2020"/>
    <n v="52369.48"/>
    <x v="3"/>
    <n v="-12"/>
    <n v="-730505.76"/>
  </r>
  <r>
    <n v="320"/>
    <s v="0588"/>
    <s v="09/10/2020"/>
    <n v="600"/>
    <s v="08/11/2020"/>
    <s v="11/11/2020"/>
    <n v="600"/>
    <x v="3"/>
    <n v="3"/>
    <n v="1800"/>
  </r>
  <r>
    <n v="321"/>
    <s v="FATTPA 14_20"/>
    <s v="19/10/2020"/>
    <n v="366"/>
    <s v="19/12/2020"/>
    <s v="22/12/2020"/>
    <n v="306"/>
    <x v="3"/>
    <n v="3"/>
    <n v="1098"/>
  </r>
  <r>
    <n v="322"/>
    <s v="1010642927"/>
    <s v="21/10/2020"/>
    <n v="460.79"/>
    <s v="30/11/2020"/>
    <s v="01/12/2020"/>
    <n v="460.79"/>
    <x v="3"/>
    <n v="1"/>
    <n v="460.79"/>
  </r>
  <r>
    <n v="323"/>
    <s v="7X03705407"/>
    <s v="14/10/2020"/>
    <n v="506.44"/>
    <s v="31/12/2020"/>
    <s v="31/12/2020"/>
    <n v="506.44"/>
    <x v="3"/>
    <n v="0"/>
    <n v="0"/>
  </r>
  <r>
    <n v="324"/>
    <s v="176"/>
    <s v="01/10/2020"/>
    <n v="311.8"/>
    <s v="01/11/2020"/>
    <s v="16/11/2020"/>
    <n v="273.8"/>
    <x v="3"/>
    <n v="15"/>
    <n v="4677"/>
  </r>
  <r>
    <n v="325"/>
    <s v="0012003911"/>
    <s v="20/10/2020"/>
    <n v="260"/>
    <s v="30/11/2020"/>
    <s v="01/12/2020"/>
    <n v="260"/>
    <x v="3"/>
    <n v="1"/>
    <n v="260"/>
  </r>
  <r>
    <n v="326"/>
    <s v="2020321037936"/>
    <s v="01/11/2020"/>
    <n v="780"/>
    <s v="30/11/2020"/>
    <s v="01/12/2020"/>
    <n v="780"/>
    <x v="3"/>
    <n v="1"/>
    <n v="780"/>
  </r>
  <r>
    <n v="327"/>
    <s v="2/14"/>
    <s v="04/11/2020"/>
    <n v="1459.12"/>
    <s v="04/12/2020"/>
    <s v="16/11/2020"/>
    <n v="1229.1199999999999"/>
    <x v="3"/>
    <n v="-18"/>
    <n v="-26264.159999999996"/>
  </r>
  <r>
    <n v="328"/>
    <s v="20/301103"/>
    <s v="30/10/2020"/>
    <n v="406.3"/>
    <s v="30/11/2020"/>
    <s v="01/12/2020"/>
    <n v="406.3"/>
    <x v="3"/>
    <n v="1"/>
    <n v="406.3"/>
  </r>
  <r>
    <n v="329"/>
    <s v="2/15"/>
    <s v="05/11/2020"/>
    <n v="2188.6799999999998"/>
    <s v="05/12/2020"/>
    <s v="16/11/2020"/>
    <n v="1843.68"/>
    <x v="3"/>
    <n v="-19"/>
    <n v="-41584.92"/>
  </r>
  <r>
    <n v="330"/>
    <s v="9843/27"/>
    <s v="16/10/2020"/>
    <n v="2927.16"/>
    <s v="16/11/2020"/>
    <s v="16/11/2020"/>
    <n v="2927.16"/>
    <x v="3"/>
    <n v="0"/>
    <n v="0"/>
  </r>
  <r>
    <n v="331"/>
    <s v="FATTPA 24_20"/>
    <s v="11/11/2020"/>
    <n v="1008.2"/>
    <s v="11/11/2020"/>
    <s v="16/11/2020"/>
    <n v="1008.2"/>
    <x v="3"/>
    <n v="5"/>
    <n v="5041"/>
  </r>
  <r>
    <n v="332"/>
    <s v="2439/2020"/>
    <s v="28/10/2020"/>
    <n v="10093.799999999999"/>
    <s v="30/11/2020"/>
    <s v="01/12/2020"/>
    <n v="10093.799999999999"/>
    <x v="3"/>
    <n v="1"/>
    <n v="10093.799999999999"/>
  </r>
  <r>
    <n v="333"/>
    <s v="PAE0039372"/>
    <s v="31/10/2020"/>
    <n v="296.04000000000002"/>
    <d v="2020-11-30T00:00:00"/>
    <s v="30/11/2020"/>
    <n v="296.04000000000002"/>
    <x v="3"/>
    <n v="0"/>
    <n v="0"/>
  </r>
  <r>
    <n v="334"/>
    <s v="004072146454"/>
    <s v="06/11/2020"/>
    <n v="126.5"/>
    <s v="11/12/2020"/>
    <s v="11/12/2020"/>
    <n v="126.5"/>
    <x v="3"/>
    <n v="0"/>
    <n v="0"/>
  </r>
  <r>
    <n v="335"/>
    <s v="153/2020"/>
    <s v="30/10/2020"/>
    <n v="1070.02"/>
    <s v="30/11/2020"/>
    <s v="01/12/2020"/>
    <n v="1070.02"/>
    <x v="3"/>
    <n v="1"/>
    <n v="1070.02"/>
  </r>
  <r>
    <n v="336"/>
    <s v="FATTPA 63_20"/>
    <s v="19/11/2020"/>
    <n v="121010.18"/>
    <s v="19/12/2020"/>
    <s v="27/11/2020"/>
    <n v="101935.44"/>
    <x v="3"/>
    <n v="-22"/>
    <n v="-2662223.96"/>
  </r>
  <r>
    <n v="337"/>
    <s v="0-168"/>
    <s v="09/11/2020"/>
    <n v="7350"/>
    <s v="31/12/2020"/>
    <s v="04/12/2020"/>
    <n v="7350"/>
    <x v="3"/>
    <n v="-27"/>
    <n v="-198450"/>
  </r>
  <r>
    <n v="338"/>
    <s v="1020347336"/>
    <s v="20/11/2020"/>
    <n v="6.49"/>
    <s v="20/12/2020"/>
    <s v="22/12/2020"/>
    <n v="6.49"/>
    <x v="3"/>
    <n v="2"/>
    <n v="12.98"/>
  </r>
  <r>
    <n v="339"/>
    <s v="1020346276"/>
    <s v="20/11/2020"/>
    <n v="4.5"/>
    <s v="20/12/2020"/>
    <s v="22/12/2020"/>
    <n v="4.5"/>
    <x v="3"/>
    <n v="2"/>
    <n v="9"/>
  </r>
  <r>
    <n v="340"/>
    <s v="FU20000001"/>
    <s v="09/11/2020"/>
    <n v="2080"/>
    <s v="09/12/2020"/>
    <s v="04/12/2020"/>
    <n v="2080"/>
    <x v="3"/>
    <n v="-5"/>
    <n v="-10400"/>
  </r>
  <r>
    <n v="341"/>
    <s v="24/01"/>
    <s v="13/11/2020"/>
    <n v="87"/>
    <s v="13/12/2020"/>
    <s v="14/12/2020"/>
    <n v="87"/>
    <x v="3"/>
    <n v="1"/>
    <n v="87"/>
  </r>
  <r>
    <n v="342"/>
    <s v="113E"/>
    <s v="10/11/2020"/>
    <n v="2584.13"/>
    <s v="10/12/2020"/>
    <s v="07/12/2020"/>
    <n v="2176.8000000000002"/>
    <x v="3"/>
    <n v="-3"/>
    <n v="-7752.39"/>
  </r>
  <r>
    <n v="343"/>
    <s v="10/28"/>
    <s v="30/11/2020"/>
    <n v="1200"/>
    <s v="30/12/2020"/>
    <s v="22/12/2020"/>
    <n v="1200"/>
    <x v="3"/>
    <n v="-8"/>
    <n v="-9600"/>
  </r>
  <r>
    <n v="344"/>
    <s v="43 "/>
    <s v="11/11/2020"/>
    <n v="2379"/>
    <s v="11/12/2020"/>
    <s v="07/12/2020"/>
    <n v="2004"/>
    <x v="3"/>
    <n v="-4"/>
    <n v="-9516"/>
  </r>
  <r>
    <n v="345"/>
    <s v="0-175"/>
    <s v="30/11/2020"/>
    <n v="8575"/>
    <s v="31/12/2020"/>
    <s v="04/12/2020"/>
    <n v="8575"/>
    <x v="3"/>
    <n v="-27"/>
    <n v="-231525"/>
  </r>
  <r>
    <n v="346"/>
    <s v="2/18"/>
    <s v="01/12/2020"/>
    <n v="8183.76"/>
    <s v="01/01/2021"/>
    <s v="09/12/2020"/>
    <n v="6893.76"/>
    <x v="3"/>
    <n v="-23"/>
    <n v="-188226.48"/>
  </r>
  <r>
    <n v="347"/>
    <s v="6662504255"/>
    <s v="30/11/2020"/>
    <n v="14871.67"/>
    <s v="30/12/2020"/>
    <s v="24/12/2020"/>
    <n v="14871.67"/>
    <x v="3"/>
    <n v="-6"/>
    <n v="-89230.02"/>
  </r>
  <r>
    <n v="348"/>
    <s v="6662504254"/>
    <s v="30/11/2020"/>
    <n v="107.28"/>
    <s v="30/12/2020"/>
    <s v="24/12/2020"/>
    <n v="107.28"/>
    <x v="3"/>
    <n v="-6"/>
    <n v="-643.68000000000006"/>
  </r>
  <r>
    <n v="349"/>
    <s v="IIT0017435"/>
    <s v="11/11/2020"/>
    <n v="19790.240000000002"/>
    <s v="30/12/2020"/>
    <s v="14/12/2020"/>
    <n v="19790.240000000002"/>
    <x v="3"/>
    <n v="-16"/>
    <n v="-316643.84000000003"/>
  </r>
  <r>
    <n v="350"/>
    <s v="2020321041758"/>
    <s v="01/12/2020"/>
    <n v="780"/>
    <s v="31/01/2021"/>
    <s v="24/12/2020"/>
    <n v="780"/>
    <x v="3"/>
    <n v="-38"/>
    <n v="-29640"/>
  </r>
  <r>
    <n v="351"/>
    <s v="FATTPA 25_20"/>
    <s v="03/12/2020"/>
    <n v="61.48"/>
    <s v="03/12/2020"/>
    <s v="04/12/2020"/>
    <n v="61.48"/>
    <x v="3"/>
    <n v="1"/>
    <n v="61.48"/>
  </r>
  <r>
    <n v="352"/>
    <s v="19879905"/>
    <s v="27/11/2020"/>
    <n v="2400"/>
    <s v="27/11/2020"/>
    <s v="04/12/2020"/>
    <n v="2400"/>
    <x v="3"/>
    <n v="7"/>
    <n v="16800"/>
  </r>
  <r>
    <n v="353"/>
    <s v="000001-2020-FE"/>
    <s v="03/12/2020"/>
    <n v="312"/>
    <s v="03/01/2021"/>
    <s v="14/12/2020"/>
    <n v="312"/>
    <x v="3"/>
    <n v="-20"/>
    <n v="-6240"/>
  </r>
  <r>
    <n v="354"/>
    <s v="168/2020"/>
    <s v="30/11/2020"/>
    <n v="1681.38"/>
    <s v="30/12/2020"/>
    <s v="22/12/2020"/>
    <n v="1681.38"/>
    <x v="3"/>
    <n v="-8"/>
    <n v="-13451.04"/>
  </r>
  <r>
    <n v="355"/>
    <s v="FATTPA 88_20"/>
    <s v="16/12/2020"/>
    <n v="35533.94"/>
    <s v="16/01/2021"/>
    <s v="22/12/2020"/>
    <n v="29932.75"/>
    <x v="3"/>
    <n v="-25"/>
    <n v="-888348.5"/>
  </r>
  <r>
    <n v="356"/>
    <s v="FATTPA 87_20"/>
    <s v="16/12/2020"/>
    <n v="134579.85"/>
    <s v="16/01/2021"/>
    <s v="22/12/2020"/>
    <n v="113366.13"/>
    <x v="3"/>
    <n v="-25"/>
    <n v="-3364496.25"/>
  </r>
  <r>
    <n v="357"/>
    <s v="1759/EL"/>
    <s v="17/12/2020"/>
    <n v="12688"/>
    <s v="17/12/2020"/>
    <s v="22/12/2020"/>
    <n v="10688"/>
    <x v="3"/>
    <n v="5"/>
    <n v="63440"/>
  </r>
  <r>
    <n v="358"/>
    <s v="12046/27"/>
    <s v="26/11/2020"/>
    <n v="3367.08"/>
    <s v="31/12/2020"/>
    <s v="28/12/2020"/>
    <n v="3367.08"/>
    <x v="3"/>
    <n v="-3"/>
    <n v="-10101.24"/>
  </r>
  <r>
    <n v="359"/>
    <s v="12299/27"/>
    <s v="30/11/2020"/>
    <n v="3034.32"/>
    <s v="30/12/2020"/>
    <s v="28/12/2020"/>
    <n v="3034.32"/>
    <x v="3"/>
    <n v="-2"/>
    <n v="-6068.64"/>
  </r>
  <r>
    <n v="360"/>
    <s v="12298/27"/>
    <s v="30/11/2020"/>
    <n v="2368.8000000000002"/>
    <s v="30/12/2020"/>
    <s v="28/12/2020"/>
    <n v="2368.8000000000002"/>
    <x v="3"/>
    <n v="-2"/>
    <n v="-4737.6000000000004"/>
  </r>
  <r>
    <n v="361"/>
    <s v="67/FE"/>
    <s v="16/12/2020"/>
    <n v="2127.9499999999998"/>
    <s v="16/01/2021"/>
    <s v="24/12/2020"/>
    <n v="2127.9499999999998"/>
    <x v="3"/>
    <n v="-23"/>
    <n v="-48942.85"/>
  </r>
  <r>
    <n v="362"/>
    <s v="36"/>
    <s v="16/12/2020"/>
    <n v="2124.9"/>
    <s v="16/01/2021"/>
    <s v="24/12/2020"/>
    <n v="2124.9"/>
    <x v="3"/>
    <n v="-23"/>
    <n v="-48872.700000000004"/>
  </r>
  <r>
    <n v="363"/>
    <s v="2672"/>
    <s v="18/12/2020"/>
    <n v="99"/>
    <s v="18/12/2020"/>
    <s v="18/12/2020"/>
    <n v="99"/>
    <x v="3"/>
    <n v="0"/>
    <n v="0"/>
  </r>
  <r>
    <n v="364"/>
    <s v="002046_VR"/>
    <s v="22/12/2020"/>
    <n v="12883.91"/>
    <s v="22/01/2021"/>
    <s v="28/12/2020"/>
    <n v="10853.03"/>
    <x v="3"/>
    <n v="-25"/>
    <n v="-322097.75"/>
  </r>
  <r>
    <n v="365"/>
    <s v="002047_VR"/>
    <s v="22/12/2020"/>
    <n v="5720.51"/>
    <s v="22/01/2021"/>
    <s v="28/12/2020"/>
    <n v="4818.79"/>
    <x v="3"/>
    <n v="-25"/>
    <n v="-143012.75"/>
  </r>
  <r>
    <n v="366"/>
    <s v="002048_VR"/>
    <s v="22/12/2020"/>
    <n v="12688"/>
    <s v="22/01/2021"/>
    <s v="28/12/2020"/>
    <n v="10688"/>
    <x v="3"/>
    <n v="-25"/>
    <n v="-3172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D4E2248-BD1E-404A-8FEF-6F23AE86EC19}" name="Tabella_pivot3" cacheId="2" applyNumberFormats="0" applyBorderFormats="0" applyFontFormats="0" applyPatternFormats="0" applyAlignmentFormats="0" applyWidthHeightFormats="1" dataCaption="Dati" grandTotalCaption="Totale 2020" updatedVersion="6" minRefreshableVersion="3" showMemberPropertyTips="0" useAutoFormatting="1" itemPrintTitles="1" createdVersion="5" indent="0" compact="0" compactData="0" gridDropZones="1">
  <location ref="D371:F377" firstHeaderRow="1" firstDataRow="2" firstDataCol="1"/>
  <pivotFields count="10"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numFmtId="164" outline="0" showAll="0" defaultSubtotal="0"/>
    <pivotField name="Periodo" axis="axisRow" compact="0" outline="0" subtotalTop="0" showAll="0" includeNewItemsInFilter="1">
      <items count="5">
        <item x="0"/>
        <item x="1"/>
        <item x="2"/>
        <item x="3"/>
        <item t="default"/>
      </items>
    </pivotField>
    <pivotField compact="0" outline="0" subtotalTop="0" showAll="0" includeNewItemsInFilter="1"/>
    <pivotField dataField="1" compact="0" numFmtId="164" outline="0" subtotalTop="0" showAll="0" includeNewItemsInFilter="1"/>
  </pivotFields>
  <rowFields count="1">
    <field x="7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Somma di Ritardo Ponderato" fld="9" baseField="0" baseItem="0"/>
    <dataField name="Somma di Importo Pagato" fld="6" baseField="0" baseItem="0"/>
  </dataFields>
  <formats count="9">
    <format dxfId="17">
      <pivotArea outline="0" fieldPosition="0">
        <references count="1">
          <reference field="7" count="0" selected="0"/>
        </references>
      </pivotArea>
    </format>
    <format dxfId="16">
      <pivotArea grandRow="1" outline="0" fieldPosition="0"/>
    </format>
    <format dxfId="15">
      <pivotArea type="all" dataOnly="0" outline="0" fieldPosition="0"/>
    </format>
    <format dxfId="14">
      <pivotArea outline="0" collapsedLevelsAreSubtotals="1" fieldPosition="0"/>
    </format>
    <format dxfId="13">
      <pivotArea dataOnly="0" labelOnly="1" outline="0" fieldPosition="0">
        <references count="1">
          <reference field="7" count="0"/>
        </references>
      </pivotArea>
    </format>
    <format dxfId="12">
      <pivotArea dataOnly="0" labelOnly="1" grandRow="1" outline="0" fieldPosition="0"/>
    </format>
    <format dxfId="1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">
      <pivotArea type="all" dataOnly="0" outline="0" fieldPosition="0"/>
    </format>
  </formats>
  <pivotTableStyleInfo name="PivotStyleMedium2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a1" displayName="Tabella1" ref="B2:E7" totalsRowShown="0" headerRowDxfId="23" dataDxfId="22">
  <tableColumns count="4">
    <tableColumn id="1" xr3:uid="{00000000-0010-0000-0000-000001000000}" name="Periodo" dataDxfId="21"/>
    <tableColumn id="2" xr3:uid="{00000000-0010-0000-0000-000002000000}" name="Ritardo Ponderato" dataDxfId="20" dataCellStyle="Migliaia"/>
    <tableColumn id="3" xr3:uid="{00000000-0010-0000-0000-000003000000}" name="Importo Pagato" dataDxfId="19" dataCellStyle="Migliaia"/>
    <tableColumn id="4" xr3:uid="{00000000-0010-0000-0000-000004000000}" name="ITP" dataDxfId="18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8"/>
  <sheetViews>
    <sheetView showGridLines="0" tabSelected="1" zoomScale="340" zoomScaleNormal="340" workbookViewId="0">
      <selection activeCell="C1" sqref="C1"/>
    </sheetView>
  </sheetViews>
  <sheetFormatPr defaultRowHeight="10.5" x14ac:dyDescent="0.15"/>
  <cols>
    <col min="1" max="1" width="8.33203125" customWidth="1"/>
    <col min="2" max="2" width="13.33203125" customWidth="1"/>
    <col min="3" max="3" width="19.33203125" bestFit="1" customWidth="1"/>
    <col min="4" max="4" width="16.6640625" bestFit="1" customWidth="1"/>
    <col min="5" max="5" width="12.5" bestFit="1" customWidth="1"/>
    <col min="6" max="6" width="19.33203125" bestFit="1" customWidth="1"/>
    <col min="7" max="7" width="16.6640625" bestFit="1" customWidth="1"/>
    <col min="8" max="8" width="5.6640625" bestFit="1" customWidth="1"/>
  </cols>
  <sheetData>
    <row r="1" spans="2:7" ht="18" customHeight="1" x14ac:dyDescent="0.15"/>
    <row r="2" spans="2:7" ht="11.25" x14ac:dyDescent="0.15">
      <c r="B2" s="8" t="s">
        <v>17</v>
      </c>
      <c r="C2" s="9" t="s">
        <v>10</v>
      </c>
      <c r="D2" s="9" t="s">
        <v>5</v>
      </c>
      <c r="E2" s="8" t="s">
        <v>9</v>
      </c>
    </row>
    <row r="3" spans="2:7" ht="11.25" x14ac:dyDescent="0.15">
      <c r="B3" s="17" t="s">
        <v>13</v>
      </c>
      <c r="C3" s="10">
        <v>1707338.5199999984</v>
      </c>
      <c r="D3" s="10">
        <v>613638.93999999983</v>
      </c>
      <c r="E3" s="11">
        <f>Tabella1[[#This Row],[Ritardo Ponderato]]/Tabella1[[#This Row],[Importo Pagato]]</f>
        <v>2.7823177583873653</v>
      </c>
    </row>
    <row r="4" spans="2:7" ht="11.25" x14ac:dyDescent="0.15">
      <c r="B4" s="17" t="s">
        <v>14</v>
      </c>
      <c r="C4" s="10">
        <v>-4273244.22</v>
      </c>
      <c r="D4" s="10">
        <v>579691.26999999979</v>
      </c>
      <c r="E4" s="11">
        <v>-7.3715862928210072</v>
      </c>
      <c r="F4" s="1"/>
      <c r="G4" s="1"/>
    </row>
    <row r="5" spans="2:7" ht="11.25" x14ac:dyDescent="0.15">
      <c r="B5" s="17" t="s">
        <v>15</v>
      </c>
      <c r="C5" s="10">
        <v>-1809047.98</v>
      </c>
      <c r="D5" s="10">
        <v>401381.36000000004</v>
      </c>
      <c r="E5" s="11">
        <v>-4.5070552852778212</v>
      </c>
    </row>
    <row r="6" spans="2:7" ht="11.25" x14ac:dyDescent="0.15">
      <c r="B6" s="17" t="s">
        <v>16</v>
      </c>
      <c r="C6" s="10">
        <v>-8404953.9800000004</v>
      </c>
      <c r="D6" s="10">
        <v>792589.61</v>
      </c>
      <c r="E6" s="11">
        <v>-10.604421095048169</v>
      </c>
    </row>
    <row r="7" spans="2:7" ht="11.25" x14ac:dyDescent="0.15">
      <c r="B7" s="8" t="s">
        <v>44</v>
      </c>
      <c r="C7" s="12">
        <f>SUM(C3:C6)</f>
        <v>-12779907.660000002</v>
      </c>
      <c r="D7" s="12">
        <f>SUM(D3:D6)</f>
        <v>2387301.1799999997</v>
      </c>
      <c r="E7" s="13">
        <f>Tabella1[[#This Row],[Ritardo Ponderato]]/Tabella1[[#This Row],[Importo Pagato]]</f>
        <v>-5.3532867017642092</v>
      </c>
    </row>
    <row r="8" spans="2:7" ht="42" customHeight="1" x14ac:dyDescent="0.15"/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80"/>
  <sheetViews>
    <sheetView showGridLines="0" zoomScaleNormal="100" workbookViewId="0">
      <pane ySplit="1" topLeftCell="A351" activePane="bottomLeft" state="frozen"/>
      <selection pane="bottomLeft" activeCell="E376" sqref="E376:G376"/>
    </sheetView>
  </sheetViews>
  <sheetFormatPr defaultColWidth="9.33203125" defaultRowHeight="11.25" x14ac:dyDescent="0.15"/>
  <cols>
    <col min="1" max="1" width="13.83203125" style="2" bestFit="1" customWidth="1"/>
    <col min="2" max="2" width="19" style="2" bestFit="1" customWidth="1"/>
    <col min="3" max="3" width="11.5" style="2" bestFit="1" customWidth="1"/>
    <col min="4" max="4" width="12.5" style="2" bestFit="1" customWidth="1"/>
    <col min="5" max="5" width="28" style="2" bestFit="1" customWidth="1"/>
    <col min="6" max="6" width="21.6640625" style="2" bestFit="1" customWidth="1"/>
    <col min="7" max="7" width="16.1640625" style="2" bestFit="1" customWidth="1"/>
    <col min="8" max="8" width="16.1640625" style="2" customWidth="1"/>
    <col min="9" max="9" width="19.33203125" style="24" bestFit="1" customWidth="1"/>
    <col min="10" max="10" width="30.5" style="24" bestFit="1" customWidth="1"/>
    <col min="11" max="11" width="16.6640625" style="2" customWidth="1"/>
    <col min="12" max="12" width="15" style="2" customWidth="1"/>
    <col min="13" max="13" width="14.1640625" style="2" customWidth="1"/>
    <col min="14" max="14" width="26.6640625" style="2" customWidth="1"/>
    <col min="15" max="16" width="13.83203125" style="2" bestFit="1" customWidth="1"/>
    <col min="17" max="16384" width="9.33203125" style="2"/>
  </cols>
  <sheetData>
    <row r="1" spans="1:10" x14ac:dyDescent="0.15">
      <c r="A1" s="5" t="s">
        <v>18</v>
      </c>
      <c r="B1" s="4" t="s">
        <v>0</v>
      </c>
      <c r="C1" s="4" t="s">
        <v>1</v>
      </c>
      <c r="D1" s="4" t="s">
        <v>2</v>
      </c>
      <c r="E1" s="5" t="s">
        <v>3</v>
      </c>
      <c r="F1" s="5" t="s">
        <v>4</v>
      </c>
      <c r="G1" s="5" t="s">
        <v>5</v>
      </c>
      <c r="H1" s="7" t="s">
        <v>11</v>
      </c>
      <c r="I1" s="7" t="s">
        <v>8</v>
      </c>
      <c r="J1" s="7" t="s">
        <v>10</v>
      </c>
    </row>
    <row r="2" spans="1:10" x14ac:dyDescent="0.15">
      <c r="A2" s="6">
        <v>1</v>
      </c>
      <c r="B2" s="25" t="s">
        <v>45</v>
      </c>
      <c r="C2" s="26" t="s">
        <v>175</v>
      </c>
      <c r="D2" s="27">
        <v>75</v>
      </c>
      <c r="E2" s="28">
        <v>43890</v>
      </c>
      <c r="F2" s="28" t="s">
        <v>229</v>
      </c>
      <c r="G2" s="19">
        <v>75</v>
      </c>
      <c r="H2" s="6" t="s">
        <v>13</v>
      </c>
      <c r="I2" s="20">
        <f>F2-E2</f>
        <v>-2</v>
      </c>
      <c r="J2" s="21">
        <f t="shared" ref="J2:J3" si="0">I2*D2</f>
        <v>-150</v>
      </c>
    </row>
    <row r="3" spans="1:10" x14ac:dyDescent="0.15">
      <c r="A3" s="6">
        <v>2</v>
      </c>
      <c r="B3" s="25" t="s">
        <v>46</v>
      </c>
      <c r="C3" s="26" t="s">
        <v>176</v>
      </c>
      <c r="D3" s="27">
        <v>18.28</v>
      </c>
      <c r="E3" s="28" t="s">
        <v>176</v>
      </c>
      <c r="F3" s="28" t="s">
        <v>209</v>
      </c>
      <c r="G3" s="19">
        <v>18.28</v>
      </c>
      <c r="H3" s="6" t="s">
        <v>13</v>
      </c>
      <c r="I3" s="20">
        <f t="shared" ref="I3:I34" si="1">F3-E3</f>
        <v>63</v>
      </c>
      <c r="J3" s="21">
        <f t="shared" si="0"/>
        <v>1151.6400000000001</v>
      </c>
    </row>
    <row r="4" spans="1:10" x14ac:dyDescent="0.15">
      <c r="A4" s="6">
        <v>3</v>
      </c>
      <c r="B4" s="25" t="s">
        <v>47</v>
      </c>
      <c r="C4" s="26" t="s">
        <v>41</v>
      </c>
      <c r="D4" s="27">
        <v>400</v>
      </c>
      <c r="E4" s="28" t="s">
        <v>230</v>
      </c>
      <c r="F4" s="28" t="s">
        <v>227</v>
      </c>
      <c r="G4" s="19">
        <v>400</v>
      </c>
      <c r="H4" s="6" t="s">
        <v>13</v>
      </c>
      <c r="I4" s="20">
        <f t="shared" si="1"/>
        <v>32</v>
      </c>
      <c r="J4" s="21">
        <f t="shared" ref="J4:J34" si="2">I4*D4</f>
        <v>12800</v>
      </c>
    </row>
    <row r="5" spans="1:10" x14ac:dyDescent="0.15">
      <c r="A5" s="6">
        <v>4</v>
      </c>
      <c r="B5" s="25" t="s">
        <v>48</v>
      </c>
      <c r="C5" s="26" t="s">
        <v>41</v>
      </c>
      <c r="D5" s="27">
        <v>545.45000000000005</v>
      </c>
      <c r="E5" s="28" t="s">
        <v>230</v>
      </c>
      <c r="F5" s="28" t="s">
        <v>227</v>
      </c>
      <c r="G5" s="19">
        <v>545.45000000000005</v>
      </c>
      <c r="H5" s="6" t="s">
        <v>13</v>
      </c>
      <c r="I5" s="20">
        <f t="shared" si="1"/>
        <v>32</v>
      </c>
      <c r="J5" s="21">
        <f t="shared" si="2"/>
        <v>17454.400000000001</v>
      </c>
    </row>
    <row r="6" spans="1:10" x14ac:dyDescent="0.15">
      <c r="A6" s="6">
        <v>5</v>
      </c>
      <c r="B6" s="25" t="s">
        <v>20</v>
      </c>
      <c r="C6" s="26" t="s">
        <v>177</v>
      </c>
      <c r="D6" s="27">
        <v>360</v>
      </c>
      <c r="E6" s="28" t="s">
        <v>177</v>
      </c>
      <c r="F6" s="28" t="s">
        <v>229</v>
      </c>
      <c r="G6" s="19">
        <v>360</v>
      </c>
      <c r="H6" s="6" t="s">
        <v>13</v>
      </c>
      <c r="I6" s="20">
        <f t="shared" si="1"/>
        <v>3</v>
      </c>
      <c r="J6" s="21">
        <f t="shared" si="2"/>
        <v>1080</v>
      </c>
    </row>
    <row r="7" spans="1:10" x14ac:dyDescent="0.15">
      <c r="A7" s="6">
        <v>6</v>
      </c>
      <c r="B7" s="25" t="s">
        <v>49</v>
      </c>
      <c r="C7" s="26" t="s">
        <v>178</v>
      </c>
      <c r="D7" s="27">
        <v>16715.560000000001</v>
      </c>
      <c r="E7" s="28" t="s">
        <v>231</v>
      </c>
      <c r="F7" s="28" t="s">
        <v>232</v>
      </c>
      <c r="G7" s="19">
        <v>16715.560000000001</v>
      </c>
      <c r="H7" s="6" t="s">
        <v>13</v>
      </c>
      <c r="I7" s="20">
        <f t="shared" si="1"/>
        <v>-8</v>
      </c>
      <c r="J7" s="21">
        <f t="shared" si="2"/>
        <v>-133724.48000000001</v>
      </c>
    </row>
    <row r="8" spans="1:10" x14ac:dyDescent="0.15">
      <c r="A8" s="6">
        <v>7</v>
      </c>
      <c r="B8" s="25" t="s">
        <v>50</v>
      </c>
      <c r="C8" s="26" t="s">
        <v>178</v>
      </c>
      <c r="D8" s="27">
        <v>108.5</v>
      </c>
      <c r="E8" s="28" t="s">
        <v>231</v>
      </c>
      <c r="F8" s="28" t="s">
        <v>232</v>
      </c>
      <c r="G8" s="19">
        <v>108.5</v>
      </c>
      <c r="H8" s="6" t="s">
        <v>13</v>
      </c>
      <c r="I8" s="20">
        <f t="shared" si="1"/>
        <v>-8</v>
      </c>
      <c r="J8" s="21">
        <f t="shared" si="2"/>
        <v>-868</v>
      </c>
    </row>
    <row r="9" spans="1:10" x14ac:dyDescent="0.15">
      <c r="A9" s="6">
        <v>8</v>
      </c>
      <c r="B9" s="25" t="s">
        <v>51</v>
      </c>
      <c r="C9" s="26" t="s">
        <v>41</v>
      </c>
      <c r="D9" s="27">
        <v>10503.55</v>
      </c>
      <c r="E9" s="28" t="s">
        <v>230</v>
      </c>
      <c r="F9" s="28" t="s">
        <v>228</v>
      </c>
      <c r="G9" s="19">
        <v>10503.55</v>
      </c>
      <c r="H9" s="6" t="s">
        <v>13</v>
      </c>
      <c r="I9" s="20">
        <f t="shared" si="1"/>
        <v>8</v>
      </c>
      <c r="J9" s="21">
        <f t="shared" si="2"/>
        <v>84028.4</v>
      </c>
    </row>
    <row r="10" spans="1:10" x14ac:dyDescent="0.15">
      <c r="A10" s="6">
        <v>9</v>
      </c>
      <c r="B10" s="25" t="s">
        <v>52</v>
      </c>
      <c r="C10" s="26" t="s">
        <v>41</v>
      </c>
      <c r="D10" s="27">
        <v>106.54</v>
      </c>
      <c r="E10" s="28" t="s">
        <v>230</v>
      </c>
      <c r="F10" s="28" t="s">
        <v>228</v>
      </c>
      <c r="G10" s="19">
        <v>106.54</v>
      </c>
      <c r="H10" s="6" t="s">
        <v>13</v>
      </c>
      <c r="I10" s="20">
        <f t="shared" si="1"/>
        <v>8</v>
      </c>
      <c r="J10" s="21">
        <f t="shared" si="2"/>
        <v>852.32</v>
      </c>
    </row>
    <row r="11" spans="1:10" x14ac:dyDescent="0.15">
      <c r="A11" s="6">
        <v>10</v>
      </c>
      <c r="B11" s="25" t="s">
        <v>53</v>
      </c>
      <c r="C11" s="26" t="s">
        <v>179</v>
      </c>
      <c r="D11" s="27">
        <v>12101.31</v>
      </c>
      <c r="E11" s="28" t="s">
        <v>233</v>
      </c>
      <c r="F11" s="28" t="s">
        <v>232</v>
      </c>
      <c r="G11" s="19">
        <v>12101.31</v>
      </c>
      <c r="H11" s="6" t="s">
        <v>13</v>
      </c>
      <c r="I11" s="20">
        <f t="shared" si="1"/>
        <v>-36</v>
      </c>
      <c r="J11" s="21">
        <f t="shared" si="2"/>
        <v>-435647.16</v>
      </c>
    </row>
    <row r="12" spans="1:10" x14ac:dyDescent="0.15">
      <c r="A12" s="6">
        <v>11</v>
      </c>
      <c r="B12" s="25" t="s">
        <v>54</v>
      </c>
      <c r="C12" s="26" t="s">
        <v>180</v>
      </c>
      <c r="D12" s="27">
        <v>381.74</v>
      </c>
      <c r="E12" s="28" t="s">
        <v>222</v>
      </c>
      <c r="F12" s="28" t="s">
        <v>222</v>
      </c>
      <c r="G12" s="19">
        <v>381.74</v>
      </c>
      <c r="H12" s="6" t="s">
        <v>13</v>
      </c>
      <c r="I12" s="20">
        <f t="shared" si="1"/>
        <v>0</v>
      </c>
      <c r="J12" s="21">
        <f t="shared" si="2"/>
        <v>0</v>
      </c>
    </row>
    <row r="13" spans="1:10" x14ac:dyDescent="0.15">
      <c r="A13" s="6">
        <v>12</v>
      </c>
      <c r="B13" s="25" t="s">
        <v>55</v>
      </c>
      <c r="C13" s="26" t="s">
        <v>180</v>
      </c>
      <c r="D13" s="27">
        <v>236.66</v>
      </c>
      <c r="E13" s="28" t="s">
        <v>222</v>
      </c>
      <c r="F13" s="28" t="s">
        <v>222</v>
      </c>
      <c r="G13" s="19">
        <v>236.66</v>
      </c>
      <c r="H13" s="6" t="s">
        <v>13</v>
      </c>
      <c r="I13" s="20">
        <f t="shared" si="1"/>
        <v>0</v>
      </c>
      <c r="J13" s="21">
        <f t="shared" si="2"/>
        <v>0</v>
      </c>
    </row>
    <row r="14" spans="1:10" x14ac:dyDescent="0.15">
      <c r="A14" s="6">
        <v>13</v>
      </c>
      <c r="B14" s="25" t="s">
        <v>56</v>
      </c>
      <c r="C14" s="26" t="s">
        <v>180</v>
      </c>
      <c r="D14" s="27">
        <v>2214.6</v>
      </c>
      <c r="E14" s="28" t="s">
        <v>222</v>
      </c>
      <c r="F14" s="28" t="s">
        <v>222</v>
      </c>
      <c r="G14" s="19">
        <v>2214.6</v>
      </c>
      <c r="H14" s="6" t="s">
        <v>13</v>
      </c>
      <c r="I14" s="20">
        <f t="shared" si="1"/>
        <v>0</v>
      </c>
      <c r="J14" s="21">
        <f t="shared" si="2"/>
        <v>0</v>
      </c>
    </row>
    <row r="15" spans="1:10" x14ac:dyDescent="0.15">
      <c r="A15" s="6">
        <v>14</v>
      </c>
      <c r="B15" s="25" t="s">
        <v>57</v>
      </c>
      <c r="C15" s="26" t="s">
        <v>180</v>
      </c>
      <c r="D15" s="27">
        <v>2334.23</v>
      </c>
      <c r="E15" s="28" t="s">
        <v>222</v>
      </c>
      <c r="F15" s="28" t="s">
        <v>222</v>
      </c>
      <c r="G15" s="19">
        <v>2334.23</v>
      </c>
      <c r="H15" s="6" t="s">
        <v>13</v>
      </c>
      <c r="I15" s="20">
        <f t="shared" si="1"/>
        <v>0</v>
      </c>
      <c r="J15" s="21">
        <f t="shared" si="2"/>
        <v>0</v>
      </c>
    </row>
    <row r="16" spans="1:10" x14ac:dyDescent="0.15">
      <c r="A16" s="6">
        <v>15</v>
      </c>
      <c r="B16" s="25" t="s">
        <v>58</v>
      </c>
      <c r="C16" s="26" t="s">
        <v>180</v>
      </c>
      <c r="D16" s="27">
        <v>481.48</v>
      </c>
      <c r="E16" s="28" t="s">
        <v>222</v>
      </c>
      <c r="F16" s="28" t="s">
        <v>222</v>
      </c>
      <c r="G16" s="19">
        <v>481.48</v>
      </c>
      <c r="H16" s="6" t="s">
        <v>13</v>
      </c>
      <c r="I16" s="20">
        <f t="shared" si="1"/>
        <v>0</v>
      </c>
      <c r="J16" s="21">
        <f t="shared" si="2"/>
        <v>0</v>
      </c>
    </row>
    <row r="17" spans="1:10" x14ac:dyDescent="0.15">
      <c r="A17" s="6">
        <v>16</v>
      </c>
      <c r="B17" s="25" t="s">
        <v>59</v>
      </c>
      <c r="C17" s="26" t="s">
        <v>181</v>
      </c>
      <c r="D17" s="27">
        <v>3713.48</v>
      </c>
      <c r="E17" s="28" t="s">
        <v>222</v>
      </c>
      <c r="F17" s="28" t="s">
        <v>222</v>
      </c>
      <c r="G17" s="19">
        <v>3713.48</v>
      </c>
      <c r="H17" s="6" t="s">
        <v>13</v>
      </c>
      <c r="I17" s="20">
        <f t="shared" si="1"/>
        <v>0</v>
      </c>
      <c r="J17" s="21">
        <f t="shared" si="2"/>
        <v>0</v>
      </c>
    </row>
    <row r="18" spans="1:10" x14ac:dyDescent="0.15">
      <c r="A18" s="6">
        <v>17</v>
      </c>
      <c r="B18" s="25" t="s">
        <v>60</v>
      </c>
      <c r="C18" s="26" t="s">
        <v>182</v>
      </c>
      <c r="D18" s="27">
        <v>16456.22</v>
      </c>
      <c r="E18" s="28" t="s">
        <v>234</v>
      </c>
      <c r="F18" s="28" t="s">
        <v>235</v>
      </c>
      <c r="G18" s="19">
        <v>16456.22</v>
      </c>
      <c r="H18" s="6" t="s">
        <v>13</v>
      </c>
      <c r="I18" s="20">
        <f t="shared" si="1"/>
        <v>8</v>
      </c>
      <c r="J18" s="21">
        <f t="shared" si="2"/>
        <v>131649.76</v>
      </c>
    </row>
    <row r="19" spans="1:10" x14ac:dyDescent="0.15">
      <c r="A19" s="6">
        <v>18</v>
      </c>
      <c r="B19" s="25" t="s">
        <v>61</v>
      </c>
      <c r="C19" s="26" t="s">
        <v>183</v>
      </c>
      <c r="D19" s="27">
        <v>6595.93</v>
      </c>
      <c r="E19" s="28" t="s">
        <v>236</v>
      </c>
      <c r="F19" s="28" t="s">
        <v>235</v>
      </c>
      <c r="G19" s="19">
        <v>6595.93</v>
      </c>
      <c r="H19" s="6" t="s">
        <v>13</v>
      </c>
      <c r="I19" s="20">
        <f t="shared" si="1"/>
        <v>21</v>
      </c>
      <c r="J19" s="21">
        <f t="shared" si="2"/>
        <v>138514.53</v>
      </c>
    </row>
    <row r="20" spans="1:10" x14ac:dyDescent="0.15">
      <c r="A20" s="6">
        <v>19</v>
      </c>
      <c r="B20" s="25" t="s">
        <v>62</v>
      </c>
      <c r="C20" s="26" t="s">
        <v>179</v>
      </c>
      <c r="D20" s="27">
        <v>18347.46</v>
      </c>
      <c r="E20" s="28" t="s">
        <v>237</v>
      </c>
      <c r="F20" s="28" t="s">
        <v>235</v>
      </c>
      <c r="G20" s="19">
        <v>18347.46</v>
      </c>
      <c r="H20" s="6" t="s">
        <v>13</v>
      </c>
      <c r="I20" s="20">
        <f t="shared" si="1"/>
        <v>-14</v>
      </c>
      <c r="J20" s="21">
        <f t="shared" si="2"/>
        <v>-256864.44</v>
      </c>
    </row>
    <row r="21" spans="1:10" x14ac:dyDescent="0.15">
      <c r="A21" s="6">
        <v>20</v>
      </c>
      <c r="B21" s="25" t="s">
        <v>63</v>
      </c>
      <c r="C21" s="26" t="s">
        <v>27</v>
      </c>
      <c r="D21" s="27">
        <v>67406.649999999994</v>
      </c>
      <c r="E21" s="28">
        <v>43867</v>
      </c>
      <c r="F21" s="28" t="s">
        <v>207</v>
      </c>
      <c r="G21" s="19">
        <v>67406.649999999994</v>
      </c>
      <c r="H21" s="6" t="s">
        <v>13</v>
      </c>
      <c r="I21" s="20">
        <f t="shared" si="1"/>
        <v>0</v>
      </c>
      <c r="J21" s="21">
        <f t="shared" si="2"/>
        <v>0</v>
      </c>
    </row>
    <row r="22" spans="1:10" x14ac:dyDescent="0.15">
      <c r="A22" s="6">
        <v>21</v>
      </c>
      <c r="B22" s="25" t="s">
        <v>64</v>
      </c>
      <c r="C22" s="26" t="s">
        <v>41</v>
      </c>
      <c r="D22" s="27">
        <v>53577.75</v>
      </c>
      <c r="E22" s="28">
        <v>43867</v>
      </c>
      <c r="F22" s="28" t="s">
        <v>207</v>
      </c>
      <c r="G22" s="19">
        <v>53577.75</v>
      </c>
      <c r="H22" s="6" t="s">
        <v>13</v>
      </c>
      <c r="I22" s="20">
        <f t="shared" si="1"/>
        <v>0</v>
      </c>
      <c r="J22" s="21">
        <f t="shared" si="2"/>
        <v>0</v>
      </c>
    </row>
    <row r="23" spans="1:10" x14ac:dyDescent="0.15">
      <c r="A23" s="6">
        <v>22</v>
      </c>
      <c r="B23" s="25" t="s">
        <v>65</v>
      </c>
      <c r="C23" s="26" t="s">
        <v>184</v>
      </c>
      <c r="D23" s="27">
        <v>249.8</v>
      </c>
      <c r="E23" s="28" t="s">
        <v>238</v>
      </c>
      <c r="F23" s="28" t="s">
        <v>239</v>
      </c>
      <c r="G23" s="19">
        <v>249.8</v>
      </c>
      <c r="H23" s="6" t="s">
        <v>13</v>
      </c>
      <c r="I23" s="20">
        <f t="shared" si="1"/>
        <v>7</v>
      </c>
      <c r="J23" s="21">
        <f t="shared" si="2"/>
        <v>1748.6000000000001</v>
      </c>
    </row>
    <row r="24" spans="1:10" x14ac:dyDescent="0.15">
      <c r="A24" s="6">
        <v>23</v>
      </c>
      <c r="B24" s="25" t="s">
        <v>66</v>
      </c>
      <c r="C24" s="26" t="s">
        <v>185</v>
      </c>
      <c r="D24" s="27">
        <v>197.2</v>
      </c>
      <c r="E24" s="28" t="s">
        <v>240</v>
      </c>
      <c r="F24" s="28" t="s">
        <v>239</v>
      </c>
      <c r="G24" s="19">
        <v>197.2</v>
      </c>
      <c r="H24" s="6" t="s">
        <v>13</v>
      </c>
      <c r="I24" s="20">
        <f t="shared" si="1"/>
        <v>40</v>
      </c>
      <c r="J24" s="21">
        <f t="shared" si="2"/>
        <v>7888</v>
      </c>
    </row>
    <row r="25" spans="1:10" x14ac:dyDescent="0.15">
      <c r="A25" s="6">
        <v>24</v>
      </c>
      <c r="B25" s="25" t="s">
        <v>67</v>
      </c>
      <c r="C25" s="26" t="s">
        <v>186</v>
      </c>
      <c r="D25" s="27">
        <v>249.8</v>
      </c>
      <c r="E25" s="28" t="s">
        <v>232</v>
      </c>
      <c r="F25" s="28" t="s">
        <v>241</v>
      </c>
      <c r="G25" s="19">
        <v>249.8</v>
      </c>
      <c r="H25" s="6" t="s">
        <v>13</v>
      </c>
      <c r="I25" s="20">
        <f t="shared" si="1"/>
        <v>5</v>
      </c>
      <c r="J25" s="21">
        <f t="shared" si="2"/>
        <v>1249</v>
      </c>
    </row>
    <row r="26" spans="1:10" x14ac:dyDescent="0.15">
      <c r="A26" s="6">
        <v>25</v>
      </c>
      <c r="B26" s="25" t="s">
        <v>68</v>
      </c>
      <c r="C26" s="26" t="s">
        <v>187</v>
      </c>
      <c r="D26" s="27">
        <v>156.6</v>
      </c>
      <c r="E26" s="28">
        <v>43909</v>
      </c>
      <c r="F26" s="28" t="s">
        <v>241</v>
      </c>
      <c r="G26" s="19">
        <v>156.6</v>
      </c>
      <c r="H26" s="6" t="s">
        <v>13</v>
      </c>
      <c r="I26" s="20">
        <f t="shared" si="1"/>
        <v>11</v>
      </c>
      <c r="J26" s="21">
        <f t="shared" si="2"/>
        <v>1722.6</v>
      </c>
    </row>
    <row r="27" spans="1:10" x14ac:dyDescent="0.15">
      <c r="A27" s="6">
        <v>26</v>
      </c>
      <c r="B27" s="25" t="s">
        <v>69</v>
      </c>
      <c r="C27" s="26" t="s">
        <v>41</v>
      </c>
      <c r="D27" s="27">
        <v>680</v>
      </c>
      <c r="E27" s="28" t="s">
        <v>197</v>
      </c>
      <c r="F27" s="28" t="s">
        <v>210</v>
      </c>
      <c r="G27" s="19">
        <v>680</v>
      </c>
      <c r="H27" s="6" t="s">
        <v>13</v>
      </c>
      <c r="I27" s="20">
        <f t="shared" si="1"/>
        <v>-14</v>
      </c>
      <c r="J27" s="21">
        <f t="shared" si="2"/>
        <v>-9520</v>
      </c>
    </row>
    <row r="28" spans="1:10" x14ac:dyDescent="0.15">
      <c r="A28" s="6">
        <v>27</v>
      </c>
      <c r="B28" s="25" t="s">
        <v>70</v>
      </c>
      <c r="C28" s="26" t="s">
        <v>188</v>
      </c>
      <c r="D28" s="27">
        <v>680</v>
      </c>
      <c r="E28" s="28" t="s">
        <v>242</v>
      </c>
      <c r="F28" s="28" t="s">
        <v>207</v>
      </c>
      <c r="G28" s="19">
        <v>680</v>
      </c>
      <c r="H28" s="6" t="s">
        <v>13</v>
      </c>
      <c r="I28" s="20">
        <f t="shared" si="1"/>
        <v>5</v>
      </c>
      <c r="J28" s="21">
        <f t="shared" si="2"/>
        <v>3400</v>
      </c>
    </row>
    <row r="29" spans="1:10" x14ac:dyDescent="0.15">
      <c r="A29" s="6">
        <v>28</v>
      </c>
      <c r="B29" s="25" t="s">
        <v>71</v>
      </c>
      <c r="C29" s="26" t="s">
        <v>189</v>
      </c>
      <c r="D29" s="27">
        <v>680</v>
      </c>
      <c r="E29" s="28" t="s">
        <v>243</v>
      </c>
      <c r="F29" s="28" t="s">
        <v>244</v>
      </c>
      <c r="G29" s="19">
        <v>680</v>
      </c>
      <c r="H29" s="6" t="s">
        <v>13</v>
      </c>
      <c r="I29" s="20">
        <f t="shared" si="1"/>
        <v>1</v>
      </c>
      <c r="J29" s="21">
        <f t="shared" si="2"/>
        <v>680</v>
      </c>
    </row>
    <row r="30" spans="1:10" x14ac:dyDescent="0.15">
      <c r="A30" s="6">
        <v>29</v>
      </c>
      <c r="B30" s="25" t="s">
        <v>72</v>
      </c>
      <c r="C30" s="26" t="s">
        <v>190</v>
      </c>
      <c r="D30" s="27">
        <v>255</v>
      </c>
      <c r="E30" s="28" t="s">
        <v>245</v>
      </c>
      <c r="F30" s="28" t="s">
        <v>222</v>
      </c>
      <c r="G30" s="19">
        <v>217.5</v>
      </c>
      <c r="H30" s="6" t="s">
        <v>13</v>
      </c>
      <c r="I30" s="20">
        <f t="shared" si="1"/>
        <v>-8</v>
      </c>
      <c r="J30" s="21">
        <f t="shared" si="2"/>
        <v>-2040</v>
      </c>
    </row>
    <row r="31" spans="1:10" x14ac:dyDescent="0.15">
      <c r="A31" s="6">
        <v>30</v>
      </c>
      <c r="B31" s="25" t="s">
        <v>73</v>
      </c>
      <c r="C31" s="26" t="s">
        <v>38</v>
      </c>
      <c r="D31" s="27">
        <v>1226</v>
      </c>
      <c r="E31" s="28" t="s">
        <v>246</v>
      </c>
      <c r="F31" s="28" t="s">
        <v>210</v>
      </c>
      <c r="G31" s="19">
        <v>1053.5</v>
      </c>
      <c r="H31" s="6" t="s">
        <v>13</v>
      </c>
      <c r="I31" s="20">
        <f t="shared" si="1"/>
        <v>22</v>
      </c>
      <c r="J31" s="21">
        <f t="shared" si="2"/>
        <v>26972</v>
      </c>
    </row>
    <row r="32" spans="1:10" x14ac:dyDescent="0.15">
      <c r="A32" s="6">
        <v>31</v>
      </c>
      <c r="B32" s="25" t="s">
        <v>74</v>
      </c>
      <c r="C32" s="26" t="s">
        <v>35</v>
      </c>
      <c r="D32" s="27">
        <v>80</v>
      </c>
      <c r="E32" s="28" t="s">
        <v>247</v>
      </c>
      <c r="F32" s="28" t="s">
        <v>210</v>
      </c>
      <c r="G32" s="19">
        <v>80</v>
      </c>
      <c r="H32" s="6" t="s">
        <v>13</v>
      </c>
      <c r="I32" s="20">
        <f t="shared" si="1"/>
        <v>19</v>
      </c>
      <c r="J32" s="21">
        <f t="shared" si="2"/>
        <v>1520</v>
      </c>
    </row>
    <row r="33" spans="1:10" x14ac:dyDescent="0.15">
      <c r="A33" s="6">
        <v>32</v>
      </c>
      <c r="B33" s="25" t="s">
        <v>75</v>
      </c>
      <c r="C33" s="26" t="s">
        <v>191</v>
      </c>
      <c r="D33" s="27">
        <v>50</v>
      </c>
      <c r="E33" s="28" t="s">
        <v>197</v>
      </c>
      <c r="F33" s="28" t="s">
        <v>218</v>
      </c>
      <c r="G33" s="19">
        <v>50</v>
      </c>
      <c r="H33" s="6" t="s">
        <v>13</v>
      </c>
      <c r="I33" s="20">
        <f t="shared" si="1"/>
        <v>7</v>
      </c>
      <c r="J33" s="21">
        <f t="shared" si="2"/>
        <v>350</v>
      </c>
    </row>
    <row r="34" spans="1:10" x14ac:dyDescent="0.15">
      <c r="A34" s="6">
        <v>33</v>
      </c>
      <c r="B34" s="25" t="s">
        <v>76</v>
      </c>
      <c r="C34" s="26" t="s">
        <v>191</v>
      </c>
      <c r="D34" s="27">
        <v>1387.5</v>
      </c>
      <c r="E34" s="28" t="s">
        <v>197</v>
      </c>
      <c r="F34" s="28" t="s">
        <v>207</v>
      </c>
      <c r="G34" s="19">
        <v>1387.5</v>
      </c>
      <c r="H34" s="6" t="s">
        <v>13</v>
      </c>
      <c r="I34" s="20">
        <f t="shared" si="1"/>
        <v>6</v>
      </c>
      <c r="J34" s="21">
        <f t="shared" si="2"/>
        <v>8325</v>
      </c>
    </row>
    <row r="35" spans="1:10" x14ac:dyDescent="0.15">
      <c r="A35" s="6">
        <v>34</v>
      </c>
      <c r="B35" s="25" t="s">
        <v>77</v>
      </c>
      <c r="C35" s="26" t="s">
        <v>192</v>
      </c>
      <c r="D35" s="27">
        <v>220</v>
      </c>
      <c r="E35" s="28" t="s">
        <v>248</v>
      </c>
      <c r="F35" s="28" t="s">
        <v>241</v>
      </c>
      <c r="G35" s="19">
        <v>220</v>
      </c>
      <c r="H35" s="6" t="s">
        <v>13</v>
      </c>
      <c r="I35" s="20">
        <f t="shared" ref="I35" si="3">F35-E35</f>
        <v>-1</v>
      </c>
      <c r="J35" s="21">
        <f t="shared" ref="J35" si="4">I35*D35</f>
        <v>-220</v>
      </c>
    </row>
    <row r="36" spans="1:10" x14ac:dyDescent="0.15">
      <c r="A36" s="6">
        <v>35</v>
      </c>
      <c r="B36" s="25" t="s">
        <v>78</v>
      </c>
      <c r="C36" s="26" t="s">
        <v>177</v>
      </c>
      <c r="D36" s="27">
        <v>600</v>
      </c>
      <c r="E36" s="28" t="s">
        <v>249</v>
      </c>
      <c r="F36" s="28" t="s">
        <v>232</v>
      </c>
      <c r="G36" s="19">
        <v>600</v>
      </c>
      <c r="H36" s="6" t="s">
        <v>13</v>
      </c>
      <c r="I36" s="20">
        <f t="shared" ref="I36:I60" si="5">F36-E36</f>
        <v>-30</v>
      </c>
      <c r="J36" s="21">
        <f t="shared" ref="J36:J60" si="6">I36*D36</f>
        <v>-18000</v>
      </c>
    </row>
    <row r="37" spans="1:10" x14ac:dyDescent="0.15">
      <c r="A37" s="6">
        <v>36</v>
      </c>
      <c r="B37" s="25" t="s">
        <v>79</v>
      </c>
      <c r="C37" s="26" t="s">
        <v>193</v>
      </c>
      <c r="D37" s="27">
        <v>1529.41</v>
      </c>
      <c r="E37" s="28" t="s">
        <v>236</v>
      </c>
      <c r="F37" s="28" t="s">
        <v>192</v>
      </c>
      <c r="G37" s="19">
        <v>1300</v>
      </c>
      <c r="H37" s="6" t="s">
        <v>13</v>
      </c>
      <c r="I37" s="20">
        <f t="shared" si="5"/>
        <v>-30</v>
      </c>
      <c r="J37" s="21">
        <f t="shared" si="6"/>
        <v>-45882.3</v>
      </c>
    </row>
    <row r="38" spans="1:10" x14ac:dyDescent="0.15">
      <c r="A38" s="6">
        <v>37</v>
      </c>
      <c r="B38" s="25" t="s">
        <v>80</v>
      </c>
      <c r="C38" s="26" t="s">
        <v>194</v>
      </c>
      <c r="D38" s="27">
        <v>1152.33</v>
      </c>
      <c r="E38" s="28" t="s">
        <v>209</v>
      </c>
      <c r="F38" s="28" t="s">
        <v>214</v>
      </c>
      <c r="G38" s="19">
        <v>1152.33</v>
      </c>
      <c r="H38" s="6" t="s">
        <v>13</v>
      </c>
      <c r="I38" s="20">
        <f t="shared" si="5"/>
        <v>1</v>
      </c>
      <c r="J38" s="21">
        <f t="shared" si="6"/>
        <v>1152.33</v>
      </c>
    </row>
    <row r="39" spans="1:10" x14ac:dyDescent="0.15">
      <c r="A39" s="6">
        <v>38</v>
      </c>
      <c r="B39" s="25" t="s">
        <v>81</v>
      </c>
      <c r="C39" s="26" t="s">
        <v>195</v>
      </c>
      <c r="D39" s="27">
        <v>1235.3699999999999</v>
      </c>
      <c r="E39" s="28" t="s">
        <v>202</v>
      </c>
      <c r="F39" s="28" t="s">
        <v>184</v>
      </c>
      <c r="G39" s="19">
        <v>1235.3699999999999</v>
      </c>
      <c r="H39" s="6" t="s">
        <v>13</v>
      </c>
      <c r="I39" s="20">
        <f t="shared" si="5"/>
        <v>4</v>
      </c>
      <c r="J39" s="21">
        <f t="shared" si="6"/>
        <v>4941.4799999999996</v>
      </c>
    </row>
    <row r="40" spans="1:10" x14ac:dyDescent="0.15">
      <c r="A40" s="6">
        <v>39</v>
      </c>
      <c r="B40" s="25" t="s">
        <v>82</v>
      </c>
      <c r="C40" s="26" t="s">
        <v>182</v>
      </c>
      <c r="D40" s="27">
        <v>919.77</v>
      </c>
      <c r="E40" s="28">
        <v>43908</v>
      </c>
      <c r="F40" s="28" t="s">
        <v>250</v>
      </c>
      <c r="G40" s="19">
        <v>919.77</v>
      </c>
      <c r="H40" s="6" t="s">
        <v>13</v>
      </c>
      <c r="I40" s="20">
        <f t="shared" si="5"/>
        <v>1</v>
      </c>
      <c r="J40" s="21">
        <f t="shared" si="6"/>
        <v>919.77</v>
      </c>
    </row>
    <row r="41" spans="1:10" x14ac:dyDescent="0.15">
      <c r="A41" s="6">
        <v>40</v>
      </c>
      <c r="B41" s="25" t="s">
        <v>83</v>
      </c>
      <c r="C41" s="26" t="s">
        <v>32</v>
      </c>
      <c r="D41" s="27">
        <v>1831.38</v>
      </c>
      <c r="E41" s="28" t="s">
        <v>224</v>
      </c>
      <c r="F41" s="28" t="s">
        <v>193</v>
      </c>
      <c r="G41" s="19">
        <v>1831.38</v>
      </c>
      <c r="H41" s="6" t="s">
        <v>13</v>
      </c>
      <c r="I41" s="20">
        <f t="shared" si="5"/>
        <v>29</v>
      </c>
      <c r="J41" s="21">
        <f t="shared" si="6"/>
        <v>53110.020000000004</v>
      </c>
    </row>
    <row r="42" spans="1:10" x14ac:dyDescent="0.15">
      <c r="A42" s="6">
        <v>41</v>
      </c>
      <c r="B42" s="25" t="s">
        <v>84</v>
      </c>
      <c r="C42" s="26" t="s">
        <v>191</v>
      </c>
      <c r="D42" s="27">
        <v>1681.38</v>
      </c>
      <c r="E42" s="28" t="s">
        <v>197</v>
      </c>
      <c r="F42" s="28" t="s">
        <v>238</v>
      </c>
      <c r="G42" s="19">
        <v>1681.38</v>
      </c>
      <c r="H42" s="6" t="s">
        <v>13</v>
      </c>
      <c r="I42" s="20">
        <f t="shared" si="5"/>
        <v>13</v>
      </c>
      <c r="J42" s="21">
        <f t="shared" si="6"/>
        <v>21857.940000000002</v>
      </c>
    </row>
    <row r="43" spans="1:10" x14ac:dyDescent="0.15">
      <c r="A43" s="6">
        <v>42</v>
      </c>
      <c r="B43" s="25" t="s">
        <v>85</v>
      </c>
      <c r="C43" s="26" t="s">
        <v>196</v>
      </c>
      <c r="D43" s="27">
        <v>1681.38</v>
      </c>
      <c r="E43" s="28" t="s">
        <v>251</v>
      </c>
      <c r="F43" s="28" t="s">
        <v>241</v>
      </c>
      <c r="G43" s="19">
        <v>1681.38</v>
      </c>
      <c r="H43" s="6" t="s">
        <v>13</v>
      </c>
      <c r="I43" s="20">
        <f t="shared" si="5"/>
        <v>1</v>
      </c>
      <c r="J43" s="21">
        <f t="shared" si="6"/>
        <v>1681.38</v>
      </c>
    </row>
    <row r="44" spans="1:10" x14ac:dyDescent="0.15">
      <c r="A44" s="6">
        <v>43</v>
      </c>
      <c r="B44" s="25" t="s">
        <v>86</v>
      </c>
      <c r="C44" s="26" t="s">
        <v>197</v>
      </c>
      <c r="D44" s="27">
        <v>1681.38</v>
      </c>
      <c r="E44" s="28" t="s">
        <v>196</v>
      </c>
      <c r="F44" s="28" t="s">
        <v>229</v>
      </c>
      <c r="G44" s="19">
        <v>1681.38</v>
      </c>
      <c r="H44" s="6" t="s">
        <v>13</v>
      </c>
      <c r="I44" s="20">
        <f t="shared" si="5"/>
        <v>-2</v>
      </c>
      <c r="J44" s="21">
        <f t="shared" si="6"/>
        <v>-3362.76</v>
      </c>
    </row>
    <row r="45" spans="1:10" x14ac:dyDescent="0.15">
      <c r="A45" s="6">
        <v>44</v>
      </c>
      <c r="B45" s="25" t="s">
        <v>87</v>
      </c>
      <c r="C45" s="26" t="s">
        <v>198</v>
      </c>
      <c r="D45" s="27">
        <v>8602</v>
      </c>
      <c r="E45" s="28" t="s">
        <v>196</v>
      </c>
      <c r="F45" s="28" t="s">
        <v>229</v>
      </c>
      <c r="G45" s="19">
        <v>8602</v>
      </c>
      <c r="H45" s="6" t="s">
        <v>13</v>
      </c>
      <c r="I45" s="20">
        <f t="shared" si="5"/>
        <v>-2</v>
      </c>
      <c r="J45" s="21">
        <f t="shared" si="6"/>
        <v>-17204</v>
      </c>
    </row>
    <row r="46" spans="1:10" x14ac:dyDescent="0.15">
      <c r="A46" s="6">
        <v>45</v>
      </c>
      <c r="B46" s="25" t="s">
        <v>88</v>
      </c>
      <c r="C46" s="26" t="s">
        <v>196</v>
      </c>
      <c r="D46" s="27">
        <v>259.89</v>
      </c>
      <c r="E46" s="28" t="s">
        <v>248</v>
      </c>
      <c r="F46" s="28" t="s">
        <v>248</v>
      </c>
      <c r="G46" s="19">
        <v>259.89</v>
      </c>
      <c r="H46" s="6" t="s">
        <v>13</v>
      </c>
      <c r="I46" s="20">
        <f t="shared" si="5"/>
        <v>0</v>
      </c>
      <c r="J46" s="21">
        <f t="shared" si="6"/>
        <v>0</v>
      </c>
    </row>
    <row r="47" spans="1:10" x14ac:dyDescent="0.15">
      <c r="A47" s="6">
        <v>46</v>
      </c>
      <c r="B47" s="25" t="s">
        <v>89</v>
      </c>
      <c r="C47" s="26" t="s">
        <v>191</v>
      </c>
      <c r="D47" s="27">
        <v>264.14</v>
      </c>
      <c r="E47" s="28" t="s">
        <v>197</v>
      </c>
      <c r="F47" s="28" t="s">
        <v>197</v>
      </c>
      <c r="G47" s="19">
        <v>264.14</v>
      </c>
      <c r="H47" s="6" t="s">
        <v>13</v>
      </c>
      <c r="I47" s="20">
        <f t="shared" si="5"/>
        <v>0</v>
      </c>
      <c r="J47" s="21">
        <f t="shared" si="6"/>
        <v>0</v>
      </c>
    </row>
    <row r="48" spans="1:10" x14ac:dyDescent="0.15">
      <c r="A48" s="6">
        <v>47</v>
      </c>
      <c r="B48" s="25" t="s">
        <v>90</v>
      </c>
      <c r="C48" s="26" t="s">
        <v>195</v>
      </c>
      <c r="D48" s="27">
        <v>76585.009999999995</v>
      </c>
      <c r="E48" s="28">
        <v>43835</v>
      </c>
      <c r="F48" s="28" t="s">
        <v>218</v>
      </c>
      <c r="G48" s="19">
        <v>76585.009999999995</v>
      </c>
      <c r="H48" s="6" t="s">
        <v>13</v>
      </c>
      <c r="I48" s="20">
        <f t="shared" si="5"/>
        <v>33</v>
      </c>
      <c r="J48" s="21">
        <f t="shared" si="6"/>
        <v>2527305.3299999996</v>
      </c>
    </row>
    <row r="49" spans="1:10" x14ac:dyDescent="0.15">
      <c r="A49" s="6">
        <v>48</v>
      </c>
      <c r="B49" s="25" t="s">
        <v>91</v>
      </c>
      <c r="C49" s="26" t="s">
        <v>199</v>
      </c>
      <c r="D49" s="27">
        <v>15125</v>
      </c>
      <c r="E49" s="28" t="s">
        <v>227</v>
      </c>
      <c r="F49" s="28" t="s">
        <v>218</v>
      </c>
      <c r="G49" s="19">
        <v>15125</v>
      </c>
      <c r="H49" s="6" t="s">
        <v>13</v>
      </c>
      <c r="I49" s="20">
        <f t="shared" si="5"/>
        <v>4</v>
      </c>
      <c r="J49" s="21">
        <f t="shared" si="6"/>
        <v>60500</v>
      </c>
    </row>
    <row r="50" spans="1:10" x14ac:dyDescent="0.15">
      <c r="A50" s="6">
        <v>49</v>
      </c>
      <c r="B50" s="25" t="s">
        <v>92</v>
      </c>
      <c r="C50" s="26" t="s">
        <v>31</v>
      </c>
      <c r="D50" s="27">
        <v>1914.88</v>
      </c>
      <c r="E50" s="28" t="s">
        <v>252</v>
      </c>
      <c r="F50" s="28" t="s">
        <v>222</v>
      </c>
      <c r="G50" s="19">
        <v>1914.88</v>
      </c>
      <c r="H50" s="6" t="s">
        <v>13</v>
      </c>
      <c r="I50" s="20">
        <f t="shared" si="5"/>
        <v>61</v>
      </c>
      <c r="J50" s="21">
        <f t="shared" si="6"/>
        <v>116807.68000000001</v>
      </c>
    </row>
    <row r="51" spans="1:10" x14ac:dyDescent="0.15">
      <c r="A51" s="6">
        <v>50</v>
      </c>
      <c r="B51" s="25" t="s">
        <v>93</v>
      </c>
      <c r="C51" s="26" t="s">
        <v>198</v>
      </c>
      <c r="D51" s="27">
        <v>647.52</v>
      </c>
      <c r="E51" s="28" t="s">
        <v>253</v>
      </c>
      <c r="F51" s="28" t="s">
        <v>232</v>
      </c>
      <c r="G51" s="19">
        <v>647.52</v>
      </c>
      <c r="H51" s="6" t="s">
        <v>13</v>
      </c>
      <c r="I51" s="20">
        <f t="shared" si="5"/>
        <v>1</v>
      </c>
      <c r="J51" s="21">
        <f t="shared" si="6"/>
        <v>647.52</v>
      </c>
    </row>
    <row r="52" spans="1:10" x14ac:dyDescent="0.15">
      <c r="A52" s="6">
        <v>51</v>
      </c>
      <c r="B52" s="25" t="s">
        <v>94</v>
      </c>
      <c r="C52" s="26" t="s">
        <v>184</v>
      </c>
      <c r="D52" s="27">
        <v>500</v>
      </c>
      <c r="E52" s="28" t="s">
        <v>238</v>
      </c>
      <c r="F52" s="28" t="s">
        <v>209</v>
      </c>
      <c r="G52" s="19">
        <v>500</v>
      </c>
      <c r="H52" s="6" t="s">
        <v>13</v>
      </c>
      <c r="I52" s="20">
        <f t="shared" si="5"/>
        <v>5</v>
      </c>
      <c r="J52" s="21">
        <f t="shared" si="6"/>
        <v>2500</v>
      </c>
    </row>
    <row r="53" spans="1:10" x14ac:dyDescent="0.15">
      <c r="A53" s="6">
        <v>52</v>
      </c>
      <c r="B53" s="25" t="s">
        <v>95</v>
      </c>
      <c r="C53" s="26" t="s">
        <v>200</v>
      </c>
      <c r="D53" s="27">
        <v>2454.8000000000002</v>
      </c>
      <c r="E53" s="28">
        <v>43865</v>
      </c>
      <c r="F53" s="28" t="s">
        <v>222</v>
      </c>
      <c r="G53" s="19">
        <v>2079.8000000000002</v>
      </c>
      <c r="H53" s="6" t="s">
        <v>13</v>
      </c>
      <c r="I53" s="20">
        <f t="shared" si="5"/>
        <v>34</v>
      </c>
      <c r="J53" s="21">
        <f t="shared" si="6"/>
        <v>83463.200000000012</v>
      </c>
    </row>
    <row r="54" spans="1:10" x14ac:dyDescent="0.15">
      <c r="A54" s="6">
        <v>53</v>
      </c>
      <c r="B54" s="25" t="s">
        <v>96</v>
      </c>
      <c r="C54" s="26" t="s">
        <v>201</v>
      </c>
      <c r="D54" s="27">
        <v>1189.5</v>
      </c>
      <c r="E54" s="28" t="s">
        <v>213</v>
      </c>
      <c r="F54" s="28" t="s">
        <v>222</v>
      </c>
      <c r="G54" s="19">
        <v>1002</v>
      </c>
      <c r="H54" s="6" t="s">
        <v>13</v>
      </c>
      <c r="I54" s="20">
        <f t="shared" si="5"/>
        <v>16</v>
      </c>
      <c r="J54" s="21">
        <f t="shared" si="6"/>
        <v>19032</v>
      </c>
    </row>
    <row r="55" spans="1:10" x14ac:dyDescent="0.15">
      <c r="A55" s="6">
        <v>54</v>
      </c>
      <c r="B55" s="25" t="s">
        <v>97</v>
      </c>
      <c r="C55" s="26" t="s">
        <v>35</v>
      </c>
      <c r="D55" s="27">
        <v>287.04000000000002</v>
      </c>
      <c r="E55" s="28" t="s">
        <v>247</v>
      </c>
      <c r="F55" s="28" t="s">
        <v>219</v>
      </c>
      <c r="G55" s="19">
        <v>287.04000000000002</v>
      </c>
      <c r="H55" s="6" t="s">
        <v>13</v>
      </c>
      <c r="I55" s="20">
        <f t="shared" si="5"/>
        <v>25</v>
      </c>
      <c r="J55" s="21">
        <f t="shared" si="6"/>
        <v>7176.0000000000009</v>
      </c>
    </row>
    <row r="56" spans="1:10" x14ac:dyDescent="0.15">
      <c r="A56" s="6">
        <v>55</v>
      </c>
      <c r="B56" s="25" t="s">
        <v>6</v>
      </c>
      <c r="C56" s="26" t="s">
        <v>202</v>
      </c>
      <c r="D56" s="27">
        <v>301.99</v>
      </c>
      <c r="E56" s="28" t="s">
        <v>254</v>
      </c>
      <c r="F56" s="28" t="s">
        <v>207</v>
      </c>
      <c r="G56" s="19">
        <v>301.99</v>
      </c>
      <c r="H56" s="6" t="s">
        <v>13</v>
      </c>
      <c r="I56" s="20">
        <f t="shared" si="5"/>
        <v>-3</v>
      </c>
      <c r="J56" s="21">
        <f t="shared" si="6"/>
        <v>-905.97</v>
      </c>
    </row>
    <row r="57" spans="1:10" x14ac:dyDescent="0.15">
      <c r="A57" s="6">
        <v>56</v>
      </c>
      <c r="B57" s="25" t="s">
        <v>98</v>
      </c>
      <c r="C57" s="26" t="s">
        <v>203</v>
      </c>
      <c r="D57" s="27">
        <v>633.88</v>
      </c>
      <c r="E57" s="28" t="s">
        <v>255</v>
      </c>
      <c r="F57" s="28" t="s">
        <v>241</v>
      </c>
      <c r="G57" s="19">
        <v>633.88</v>
      </c>
      <c r="H57" s="6" t="s">
        <v>13</v>
      </c>
      <c r="I57" s="20">
        <f t="shared" si="5"/>
        <v>9</v>
      </c>
      <c r="J57" s="21">
        <f t="shared" si="6"/>
        <v>5704.92</v>
      </c>
    </row>
    <row r="58" spans="1:10" x14ac:dyDescent="0.15">
      <c r="A58" s="6">
        <v>57</v>
      </c>
      <c r="B58" s="25" t="s">
        <v>99</v>
      </c>
      <c r="C58" s="26" t="s">
        <v>193</v>
      </c>
      <c r="D58" s="27">
        <v>29.9</v>
      </c>
      <c r="E58" s="28" t="s">
        <v>236</v>
      </c>
      <c r="F58" s="28" t="s">
        <v>229</v>
      </c>
      <c r="G58" s="19">
        <v>29.9</v>
      </c>
      <c r="H58" s="6" t="s">
        <v>13</v>
      </c>
      <c r="I58" s="20">
        <f t="shared" si="5"/>
        <v>-1</v>
      </c>
      <c r="J58" s="21">
        <f t="shared" si="6"/>
        <v>-29.9</v>
      </c>
    </row>
    <row r="59" spans="1:10" x14ac:dyDescent="0.15">
      <c r="A59" s="6">
        <v>58</v>
      </c>
      <c r="B59" s="25" t="s">
        <v>100</v>
      </c>
      <c r="C59" s="26" t="s">
        <v>197</v>
      </c>
      <c r="D59" s="27">
        <v>316.94</v>
      </c>
      <c r="E59" s="28" t="s">
        <v>196</v>
      </c>
      <c r="F59" s="28" t="s">
        <v>229</v>
      </c>
      <c r="G59" s="19">
        <v>316.94</v>
      </c>
      <c r="H59" s="6" t="s">
        <v>13</v>
      </c>
      <c r="I59" s="20">
        <f t="shared" si="5"/>
        <v>-2</v>
      </c>
      <c r="J59" s="21">
        <f t="shared" si="6"/>
        <v>-633.88</v>
      </c>
    </row>
    <row r="60" spans="1:10" x14ac:dyDescent="0.15">
      <c r="A60" s="6">
        <v>59</v>
      </c>
      <c r="B60" s="25" t="s">
        <v>101</v>
      </c>
      <c r="C60" s="26" t="s">
        <v>204</v>
      </c>
      <c r="D60" s="27">
        <v>196.73</v>
      </c>
      <c r="E60" s="28" t="s">
        <v>201</v>
      </c>
      <c r="F60" s="28" t="s">
        <v>218</v>
      </c>
      <c r="G60" s="19">
        <v>190.73</v>
      </c>
      <c r="H60" s="6" t="s">
        <v>13</v>
      </c>
      <c r="I60" s="20">
        <f t="shared" si="5"/>
        <v>16</v>
      </c>
      <c r="J60" s="21">
        <f t="shared" si="6"/>
        <v>3147.68</v>
      </c>
    </row>
    <row r="61" spans="1:10" x14ac:dyDescent="0.15">
      <c r="A61" s="6">
        <v>60</v>
      </c>
      <c r="B61" s="25" t="s">
        <v>101</v>
      </c>
      <c r="C61" s="26" t="s">
        <v>204</v>
      </c>
      <c r="D61" s="27">
        <v>196.73</v>
      </c>
      <c r="E61" s="28" t="s">
        <v>201</v>
      </c>
      <c r="F61" s="28" t="s">
        <v>238</v>
      </c>
      <c r="G61" s="19">
        <v>190.73</v>
      </c>
      <c r="H61" s="6" t="s">
        <v>13</v>
      </c>
      <c r="I61" s="20">
        <f t="shared" ref="I61:I124" si="7">F61-E61</f>
        <v>22</v>
      </c>
      <c r="J61" s="21">
        <f t="shared" ref="J61:J124" si="8">I61*D61</f>
        <v>4328.0599999999995</v>
      </c>
    </row>
    <row r="62" spans="1:10" x14ac:dyDescent="0.15">
      <c r="A62" s="6">
        <v>61</v>
      </c>
      <c r="B62" s="25" t="s">
        <v>102</v>
      </c>
      <c r="C62" s="26" t="s">
        <v>39</v>
      </c>
      <c r="D62" s="27">
        <v>3.85</v>
      </c>
      <c r="E62" s="28" t="s">
        <v>197</v>
      </c>
      <c r="F62" s="28" t="s">
        <v>227</v>
      </c>
      <c r="G62" s="19">
        <v>3.85</v>
      </c>
      <c r="H62" s="6" t="s">
        <v>13</v>
      </c>
      <c r="I62" s="20">
        <f t="shared" si="7"/>
        <v>3</v>
      </c>
      <c r="J62" s="21">
        <f t="shared" si="8"/>
        <v>11.55</v>
      </c>
    </row>
    <row r="63" spans="1:10" x14ac:dyDescent="0.15">
      <c r="A63" s="6">
        <v>62</v>
      </c>
      <c r="B63" s="25" t="s">
        <v>103</v>
      </c>
      <c r="C63" s="26" t="s">
        <v>197</v>
      </c>
      <c r="D63" s="27">
        <v>175</v>
      </c>
      <c r="E63" s="28" t="s">
        <v>248</v>
      </c>
      <c r="F63" s="28" t="s">
        <v>241</v>
      </c>
      <c r="G63" s="19">
        <v>175</v>
      </c>
      <c r="H63" s="6" t="s">
        <v>13</v>
      </c>
      <c r="I63" s="20">
        <f t="shared" si="7"/>
        <v>-1</v>
      </c>
      <c r="J63" s="21">
        <f t="shared" si="8"/>
        <v>-175</v>
      </c>
    </row>
    <row r="64" spans="1:10" x14ac:dyDescent="0.15">
      <c r="A64" s="6">
        <v>63</v>
      </c>
      <c r="B64" s="25" t="s">
        <v>104</v>
      </c>
      <c r="C64" s="26" t="s">
        <v>205</v>
      </c>
      <c r="D64" s="27">
        <v>300</v>
      </c>
      <c r="E64" s="28" t="s">
        <v>255</v>
      </c>
      <c r="F64" s="28" t="s">
        <v>250</v>
      </c>
      <c r="G64" s="19">
        <v>300</v>
      </c>
      <c r="H64" s="6" t="s">
        <v>13</v>
      </c>
      <c r="I64" s="20">
        <f t="shared" si="7"/>
        <v>-2</v>
      </c>
      <c r="J64" s="21">
        <f t="shared" si="8"/>
        <v>-600</v>
      </c>
    </row>
    <row r="65" spans="1:10" x14ac:dyDescent="0.15">
      <c r="A65" s="6">
        <v>64</v>
      </c>
      <c r="B65" s="25" t="s">
        <v>105</v>
      </c>
      <c r="C65" s="26" t="s">
        <v>34</v>
      </c>
      <c r="D65" s="27">
        <v>300</v>
      </c>
      <c r="E65" s="28" t="s">
        <v>256</v>
      </c>
      <c r="F65" s="28" t="s">
        <v>250</v>
      </c>
      <c r="G65" s="19">
        <v>300</v>
      </c>
      <c r="H65" s="6" t="s">
        <v>13</v>
      </c>
      <c r="I65" s="20">
        <f t="shared" si="7"/>
        <v>3</v>
      </c>
      <c r="J65" s="21">
        <f t="shared" si="8"/>
        <v>900</v>
      </c>
    </row>
    <row r="66" spans="1:10" x14ac:dyDescent="0.15">
      <c r="A66" s="6">
        <v>65</v>
      </c>
      <c r="B66" s="25" t="s">
        <v>106</v>
      </c>
      <c r="C66" s="26" t="s">
        <v>206</v>
      </c>
      <c r="D66" s="27">
        <v>300</v>
      </c>
      <c r="E66" s="28">
        <v>43871</v>
      </c>
      <c r="F66" s="28" t="s">
        <v>189</v>
      </c>
      <c r="G66" s="19">
        <v>300</v>
      </c>
      <c r="H66" s="6" t="s">
        <v>13</v>
      </c>
      <c r="I66" s="20">
        <f t="shared" si="7"/>
        <v>-5</v>
      </c>
      <c r="J66" s="21">
        <f t="shared" si="8"/>
        <v>-1500</v>
      </c>
    </row>
    <row r="67" spans="1:10" x14ac:dyDescent="0.15">
      <c r="A67" s="6">
        <v>66</v>
      </c>
      <c r="B67" s="25" t="s">
        <v>107</v>
      </c>
      <c r="C67" s="26" t="s">
        <v>43</v>
      </c>
      <c r="D67" s="27">
        <v>600</v>
      </c>
      <c r="E67" s="28" t="s">
        <v>33</v>
      </c>
      <c r="F67" s="28" t="s">
        <v>193</v>
      </c>
      <c r="G67" s="19">
        <v>600</v>
      </c>
      <c r="H67" s="6" t="s">
        <v>13</v>
      </c>
      <c r="I67" s="20">
        <f t="shared" si="7"/>
        <v>39</v>
      </c>
      <c r="J67" s="21">
        <f t="shared" si="8"/>
        <v>23400</v>
      </c>
    </row>
    <row r="68" spans="1:10" x14ac:dyDescent="0.15">
      <c r="A68" s="6">
        <v>67</v>
      </c>
      <c r="B68" s="25" t="s">
        <v>108</v>
      </c>
      <c r="C68" s="26" t="s">
        <v>38</v>
      </c>
      <c r="D68" s="27">
        <v>300</v>
      </c>
      <c r="E68" s="28" t="s">
        <v>257</v>
      </c>
      <c r="F68" s="28" t="s">
        <v>193</v>
      </c>
      <c r="G68" s="19">
        <v>300</v>
      </c>
      <c r="H68" s="6" t="s">
        <v>13</v>
      </c>
      <c r="I68" s="20">
        <f t="shared" si="7"/>
        <v>2</v>
      </c>
      <c r="J68" s="21">
        <f t="shared" si="8"/>
        <v>600</v>
      </c>
    </row>
    <row r="69" spans="1:10" x14ac:dyDescent="0.15">
      <c r="A69" s="6">
        <v>68</v>
      </c>
      <c r="B69" s="25" t="s">
        <v>109</v>
      </c>
      <c r="C69" s="26" t="s">
        <v>38</v>
      </c>
      <c r="D69" s="27">
        <v>300</v>
      </c>
      <c r="E69" s="28" t="s">
        <v>257</v>
      </c>
      <c r="F69" s="28" t="s">
        <v>193</v>
      </c>
      <c r="G69" s="19">
        <v>300</v>
      </c>
      <c r="H69" s="6" t="s">
        <v>13</v>
      </c>
      <c r="I69" s="20">
        <f t="shared" si="7"/>
        <v>2</v>
      </c>
      <c r="J69" s="21">
        <f t="shared" si="8"/>
        <v>600</v>
      </c>
    </row>
    <row r="70" spans="1:10" x14ac:dyDescent="0.15">
      <c r="A70" s="6">
        <v>69</v>
      </c>
      <c r="B70" s="25" t="s">
        <v>110</v>
      </c>
      <c r="C70" s="26" t="s">
        <v>25</v>
      </c>
      <c r="D70" s="27">
        <v>300</v>
      </c>
      <c r="E70" s="28" t="s">
        <v>258</v>
      </c>
      <c r="F70" s="28" t="s">
        <v>193</v>
      </c>
      <c r="G70" s="19">
        <v>300</v>
      </c>
      <c r="H70" s="6" t="s">
        <v>13</v>
      </c>
      <c r="I70" s="20">
        <f t="shared" si="7"/>
        <v>10</v>
      </c>
      <c r="J70" s="21">
        <f t="shared" si="8"/>
        <v>3000</v>
      </c>
    </row>
    <row r="71" spans="1:10" x14ac:dyDescent="0.15">
      <c r="A71" s="6">
        <v>70</v>
      </c>
      <c r="B71" s="25" t="s">
        <v>111</v>
      </c>
      <c r="C71" s="26" t="s">
        <v>207</v>
      </c>
      <c r="D71" s="27">
        <v>65</v>
      </c>
      <c r="E71" s="28" t="s">
        <v>207</v>
      </c>
      <c r="F71" s="28" t="s">
        <v>241</v>
      </c>
      <c r="G71" s="19">
        <v>65</v>
      </c>
      <c r="H71" s="6" t="s">
        <v>13</v>
      </c>
      <c r="I71" s="20">
        <f t="shared" si="7"/>
        <v>53</v>
      </c>
      <c r="J71" s="21">
        <f t="shared" si="8"/>
        <v>3445</v>
      </c>
    </row>
    <row r="72" spans="1:10" x14ac:dyDescent="0.15">
      <c r="A72" s="6">
        <v>71</v>
      </c>
      <c r="B72" s="25" t="s">
        <v>112</v>
      </c>
      <c r="C72" s="26" t="s">
        <v>175</v>
      </c>
      <c r="D72" s="27">
        <v>2446</v>
      </c>
      <c r="E72" s="28" t="s">
        <v>239</v>
      </c>
      <c r="F72" s="28" t="s">
        <v>209</v>
      </c>
      <c r="G72" s="19">
        <v>2446</v>
      </c>
      <c r="H72" s="6" t="s">
        <v>13</v>
      </c>
      <c r="I72" s="20">
        <f t="shared" si="7"/>
        <v>-2</v>
      </c>
      <c r="J72" s="21">
        <f t="shared" si="8"/>
        <v>-4892</v>
      </c>
    </row>
    <row r="73" spans="1:10" x14ac:dyDescent="0.15">
      <c r="A73" s="6">
        <v>72</v>
      </c>
      <c r="B73" s="25" t="s">
        <v>113</v>
      </c>
      <c r="C73" s="26" t="s">
        <v>206</v>
      </c>
      <c r="D73" s="27">
        <v>1515</v>
      </c>
      <c r="E73" s="28">
        <v>43861</v>
      </c>
      <c r="F73" s="28" t="s">
        <v>238</v>
      </c>
      <c r="G73" s="19">
        <v>1515</v>
      </c>
      <c r="H73" s="6" t="s">
        <v>13</v>
      </c>
      <c r="I73" s="20">
        <f t="shared" si="7"/>
        <v>13</v>
      </c>
      <c r="J73" s="21">
        <f t="shared" si="8"/>
        <v>19695</v>
      </c>
    </row>
    <row r="74" spans="1:10" x14ac:dyDescent="0.15">
      <c r="A74" s="6">
        <v>73</v>
      </c>
      <c r="B74" s="25" t="s">
        <v>114</v>
      </c>
      <c r="C74" s="26" t="s">
        <v>200</v>
      </c>
      <c r="D74" s="27">
        <v>260</v>
      </c>
      <c r="E74" s="28" t="s">
        <v>197</v>
      </c>
      <c r="F74" s="28" t="s">
        <v>227</v>
      </c>
      <c r="G74" s="19">
        <v>260</v>
      </c>
      <c r="H74" s="6" t="s">
        <v>13</v>
      </c>
      <c r="I74" s="20">
        <f t="shared" si="7"/>
        <v>3</v>
      </c>
      <c r="J74" s="21">
        <f t="shared" si="8"/>
        <v>780</v>
      </c>
    </row>
    <row r="75" spans="1:10" x14ac:dyDescent="0.15">
      <c r="A75" s="6">
        <v>74</v>
      </c>
      <c r="B75" s="25" t="s">
        <v>115</v>
      </c>
      <c r="C75" s="26" t="s">
        <v>208</v>
      </c>
      <c r="D75" s="27">
        <v>260</v>
      </c>
      <c r="E75" s="28" t="s">
        <v>248</v>
      </c>
      <c r="F75" s="28" t="s">
        <v>241</v>
      </c>
      <c r="G75" s="19">
        <v>260</v>
      </c>
      <c r="H75" s="6" t="s">
        <v>13</v>
      </c>
      <c r="I75" s="20">
        <f t="shared" si="7"/>
        <v>-1</v>
      </c>
      <c r="J75" s="21">
        <f t="shared" si="8"/>
        <v>-260</v>
      </c>
    </row>
    <row r="76" spans="1:10" x14ac:dyDescent="0.15">
      <c r="A76" s="6">
        <v>75</v>
      </c>
      <c r="B76" s="25" t="s">
        <v>116</v>
      </c>
      <c r="C76" s="26" t="s">
        <v>194</v>
      </c>
      <c r="D76" s="27">
        <v>108</v>
      </c>
      <c r="E76" s="28">
        <v>43875</v>
      </c>
      <c r="F76" s="28" t="s">
        <v>238</v>
      </c>
      <c r="G76" s="19">
        <v>108</v>
      </c>
      <c r="H76" s="6" t="s">
        <v>13</v>
      </c>
      <c r="I76" s="20">
        <f t="shared" si="7"/>
        <v>-1</v>
      </c>
      <c r="J76" s="21">
        <f t="shared" si="8"/>
        <v>-108</v>
      </c>
    </row>
    <row r="77" spans="1:10" x14ac:dyDescent="0.15">
      <c r="A77" s="6">
        <v>76</v>
      </c>
      <c r="B77" s="25" t="s">
        <v>117</v>
      </c>
      <c r="C77" s="26" t="s">
        <v>194</v>
      </c>
      <c r="D77" s="27">
        <v>601.6</v>
      </c>
      <c r="E77" s="28">
        <v>43875</v>
      </c>
      <c r="F77" s="28" t="s">
        <v>238</v>
      </c>
      <c r="G77" s="19">
        <v>601.6</v>
      </c>
      <c r="H77" s="6" t="s">
        <v>13</v>
      </c>
      <c r="I77" s="20">
        <f t="shared" si="7"/>
        <v>-1</v>
      </c>
      <c r="J77" s="21">
        <f t="shared" si="8"/>
        <v>-601.6</v>
      </c>
    </row>
    <row r="78" spans="1:10" x14ac:dyDescent="0.15">
      <c r="A78" s="6">
        <v>77</v>
      </c>
      <c r="B78" s="25" t="s">
        <v>118</v>
      </c>
      <c r="C78" s="26" t="s">
        <v>209</v>
      </c>
      <c r="D78" s="27">
        <v>364.24</v>
      </c>
      <c r="E78" s="28" t="s">
        <v>248</v>
      </c>
      <c r="F78" s="28" t="s">
        <v>241</v>
      </c>
      <c r="G78" s="19">
        <v>364.24</v>
      </c>
      <c r="H78" s="6" t="s">
        <v>13</v>
      </c>
      <c r="I78" s="20">
        <f t="shared" si="7"/>
        <v>-1</v>
      </c>
      <c r="J78" s="21">
        <f t="shared" si="8"/>
        <v>-364.24</v>
      </c>
    </row>
    <row r="79" spans="1:10" x14ac:dyDescent="0.15">
      <c r="A79" s="6">
        <v>78</v>
      </c>
      <c r="B79" s="25" t="s">
        <v>119</v>
      </c>
      <c r="C79" s="26" t="s">
        <v>189</v>
      </c>
      <c r="D79" s="27">
        <v>182.12</v>
      </c>
      <c r="E79" s="28" t="s">
        <v>248</v>
      </c>
      <c r="F79" s="28" t="s">
        <v>241</v>
      </c>
      <c r="G79" s="19">
        <v>182.12</v>
      </c>
      <c r="H79" s="6" t="s">
        <v>13</v>
      </c>
      <c r="I79" s="20">
        <f t="shared" si="7"/>
        <v>-1</v>
      </c>
      <c r="J79" s="21">
        <f t="shared" si="8"/>
        <v>-182.12</v>
      </c>
    </row>
    <row r="80" spans="1:10" x14ac:dyDescent="0.15">
      <c r="A80" s="6">
        <v>79</v>
      </c>
      <c r="B80" s="25" t="s">
        <v>120</v>
      </c>
      <c r="C80" s="26" t="s">
        <v>210</v>
      </c>
      <c r="D80" s="27">
        <v>1219.72</v>
      </c>
      <c r="E80" s="28" t="s">
        <v>248</v>
      </c>
      <c r="F80" s="28" t="s">
        <v>241</v>
      </c>
      <c r="G80" s="19">
        <v>1219.72</v>
      </c>
      <c r="H80" s="6" t="s">
        <v>13</v>
      </c>
      <c r="I80" s="20">
        <f t="shared" si="7"/>
        <v>-1</v>
      </c>
      <c r="J80" s="21">
        <f t="shared" si="8"/>
        <v>-1219.72</v>
      </c>
    </row>
    <row r="81" spans="1:10" x14ac:dyDescent="0.15">
      <c r="A81" s="6">
        <v>80</v>
      </c>
      <c r="B81" s="25" t="s">
        <v>121</v>
      </c>
      <c r="C81" s="26" t="s">
        <v>23</v>
      </c>
      <c r="D81" s="27">
        <v>97</v>
      </c>
      <c r="E81" s="28">
        <v>43861</v>
      </c>
      <c r="F81" s="28" t="s">
        <v>238</v>
      </c>
      <c r="G81" s="19">
        <v>97</v>
      </c>
      <c r="H81" s="6" t="s">
        <v>13</v>
      </c>
      <c r="I81" s="20">
        <f t="shared" si="7"/>
        <v>13</v>
      </c>
      <c r="J81" s="21">
        <f t="shared" si="8"/>
        <v>1261</v>
      </c>
    </row>
    <row r="82" spans="1:10" x14ac:dyDescent="0.15">
      <c r="A82" s="6">
        <v>81</v>
      </c>
      <c r="B82" s="25" t="s">
        <v>122</v>
      </c>
      <c r="C82" s="26" t="s">
        <v>28</v>
      </c>
      <c r="D82" s="27">
        <v>9072</v>
      </c>
      <c r="E82" s="28">
        <v>43861</v>
      </c>
      <c r="F82" s="28" t="s">
        <v>238</v>
      </c>
      <c r="G82" s="19">
        <v>9072</v>
      </c>
      <c r="H82" s="6" t="s">
        <v>13</v>
      </c>
      <c r="I82" s="20">
        <f t="shared" si="7"/>
        <v>13</v>
      </c>
      <c r="J82" s="21">
        <f t="shared" si="8"/>
        <v>117936</v>
      </c>
    </row>
    <row r="83" spans="1:10" x14ac:dyDescent="0.15">
      <c r="A83" s="6">
        <v>82</v>
      </c>
      <c r="B83" s="25" t="s">
        <v>123</v>
      </c>
      <c r="C83" s="26" t="s">
        <v>192</v>
      </c>
      <c r="D83" s="27">
        <v>460.79</v>
      </c>
      <c r="E83" s="28" t="s">
        <v>196</v>
      </c>
      <c r="F83" s="28" t="s">
        <v>229</v>
      </c>
      <c r="G83" s="19">
        <v>460.79</v>
      </c>
      <c r="H83" s="6" t="s">
        <v>13</v>
      </c>
      <c r="I83" s="20">
        <f t="shared" si="7"/>
        <v>-2</v>
      </c>
      <c r="J83" s="21">
        <f t="shared" si="8"/>
        <v>-921.58</v>
      </c>
    </row>
    <row r="84" spans="1:10" x14ac:dyDescent="0.15">
      <c r="A84" s="6">
        <v>83</v>
      </c>
      <c r="B84" s="25" t="s">
        <v>124</v>
      </c>
      <c r="C84" s="26" t="s">
        <v>179</v>
      </c>
      <c r="D84" s="27">
        <v>259.5</v>
      </c>
      <c r="E84" s="28" t="s">
        <v>237</v>
      </c>
      <c r="F84" s="28" t="s">
        <v>241</v>
      </c>
      <c r="G84" s="19">
        <v>259.5</v>
      </c>
      <c r="H84" s="6" t="s">
        <v>13</v>
      </c>
      <c r="I84" s="20">
        <f t="shared" si="7"/>
        <v>-4</v>
      </c>
      <c r="J84" s="21">
        <f t="shared" si="8"/>
        <v>-1038</v>
      </c>
    </row>
    <row r="85" spans="1:10" x14ac:dyDescent="0.15">
      <c r="A85" s="6">
        <v>84</v>
      </c>
      <c r="B85" s="25" t="s">
        <v>125</v>
      </c>
      <c r="C85" s="26" t="s">
        <v>39</v>
      </c>
      <c r="D85" s="27">
        <v>195</v>
      </c>
      <c r="E85" s="28" t="s">
        <v>191</v>
      </c>
      <c r="F85" s="28" t="s">
        <v>219</v>
      </c>
      <c r="G85" s="19">
        <v>195</v>
      </c>
      <c r="H85" s="6" t="s">
        <v>13</v>
      </c>
      <c r="I85" s="20">
        <f t="shared" si="7"/>
        <v>23</v>
      </c>
      <c r="J85" s="21">
        <f t="shared" si="8"/>
        <v>4485</v>
      </c>
    </row>
    <row r="86" spans="1:10" x14ac:dyDescent="0.15">
      <c r="A86" s="6">
        <v>85</v>
      </c>
      <c r="B86" s="25" t="s">
        <v>21</v>
      </c>
      <c r="C86" s="26" t="s">
        <v>211</v>
      </c>
      <c r="D86" s="27">
        <v>27480</v>
      </c>
      <c r="E86" s="28" t="s">
        <v>259</v>
      </c>
      <c r="F86" s="28" t="s">
        <v>241</v>
      </c>
      <c r="G86" s="19">
        <v>27480</v>
      </c>
      <c r="H86" s="6" t="s">
        <v>13</v>
      </c>
      <c r="I86" s="20">
        <f t="shared" si="7"/>
        <v>-5</v>
      </c>
      <c r="J86" s="21">
        <f t="shared" si="8"/>
        <v>-137400</v>
      </c>
    </row>
    <row r="87" spans="1:10" x14ac:dyDescent="0.15">
      <c r="A87" s="6">
        <v>86</v>
      </c>
      <c r="B87" s="25" t="s">
        <v>126</v>
      </c>
      <c r="C87" s="26" t="s">
        <v>212</v>
      </c>
      <c r="D87" s="27">
        <v>1887</v>
      </c>
      <c r="E87" s="28" t="s">
        <v>248</v>
      </c>
      <c r="F87" s="28" t="s">
        <v>241</v>
      </c>
      <c r="G87" s="19">
        <v>1887</v>
      </c>
      <c r="H87" s="6" t="s">
        <v>13</v>
      </c>
      <c r="I87" s="20">
        <f t="shared" si="7"/>
        <v>-1</v>
      </c>
      <c r="J87" s="21">
        <f t="shared" si="8"/>
        <v>-1887</v>
      </c>
    </row>
    <row r="88" spans="1:10" x14ac:dyDescent="0.15">
      <c r="A88" s="6">
        <v>87</v>
      </c>
      <c r="B88" s="25" t="s">
        <v>127</v>
      </c>
      <c r="C88" s="26" t="s">
        <v>210</v>
      </c>
      <c r="D88" s="27">
        <v>2457.25</v>
      </c>
      <c r="E88" s="28" t="s">
        <v>196</v>
      </c>
      <c r="F88" s="28" t="s">
        <v>222</v>
      </c>
      <c r="G88" s="19">
        <v>2069.92</v>
      </c>
      <c r="H88" s="6" t="s">
        <v>13</v>
      </c>
      <c r="I88" s="20">
        <f t="shared" si="7"/>
        <v>9</v>
      </c>
      <c r="J88" s="21">
        <f t="shared" si="8"/>
        <v>22115.25</v>
      </c>
    </row>
    <row r="89" spans="1:10" x14ac:dyDescent="0.15">
      <c r="A89" s="6">
        <v>88</v>
      </c>
      <c r="B89" s="25" t="s">
        <v>128</v>
      </c>
      <c r="C89" s="26" t="s">
        <v>213</v>
      </c>
      <c r="D89" s="27">
        <v>3500</v>
      </c>
      <c r="E89" s="28">
        <v>43895</v>
      </c>
      <c r="F89" s="28" t="s">
        <v>260</v>
      </c>
      <c r="G89" s="19">
        <v>3500</v>
      </c>
      <c r="H89" s="6" t="s">
        <v>13</v>
      </c>
      <c r="I89" s="20">
        <f t="shared" si="7"/>
        <v>8</v>
      </c>
      <c r="J89" s="21">
        <f t="shared" si="8"/>
        <v>28000</v>
      </c>
    </row>
    <row r="90" spans="1:10" x14ac:dyDescent="0.15">
      <c r="A90" s="6">
        <v>89</v>
      </c>
      <c r="B90" s="25" t="s">
        <v>129</v>
      </c>
      <c r="C90" s="26" t="s">
        <v>191</v>
      </c>
      <c r="D90" s="27">
        <v>600</v>
      </c>
      <c r="E90" s="28" t="s">
        <v>197</v>
      </c>
      <c r="F90" s="28" t="s">
        <v>207</v>
      </c>
      <c r="G90" s="19">
        <v>600</v>
      </c>
      <c r="H90" s="6" t="s">
        <v>13</v>
      </c>
      <c r="I90" s="20">
        <f t="shared" si="7"/>
        <v>6</v>
      </c>
      <c r="J90" s="21">
        <f t="shared" si="8"/>
        <v>3600</v>
      </c>
    </row>
    <row r="91" spans="1:10" x14ac:dyDescent="0.15">
      <c r="A91" s="6">
        <v>90</v>
      </c>
      <c r="B91" s="25" t="s">
        <v>130</v>
      </c>
      <c r="C91" s="26" t="s">
        <v>38</v>
      </c>
      <c r="D91" s="27">
        <v>600</v>
      </c>
      <c r="E91" s="28" t="s">
        <v>246</v>
      </c>
      <c r="F91" s="28" t="s">
        <v>219</v>
      </c>
      <c r="G91" s="19">
        <v>600</v>
      </c>
      <c r="H91" s="6" t="s">
        <v>13</v>
      </c>
      <c r="I91" s="20">
        <f t="shared" si="7"/>
        <v>28</v>
      </c>
      <c r="J91" s="21">
        <f t="shared" si="8"/>
        <v>16800</v>
      </c>
    </row>
    <row r="92" spans="1:10" x14ac:dyDescent="0.15">
      <c r="A92" s="6">
        <v>91</v>
      </c>
      <c r="B92" s="25" t="s">
        <v>131</v>
      </c>
      <c r="C92" s="26" t="s">
        <v>214</v>
      </c>
      <c r="D92" s="27">
        <v>160</v>
      </c>
      <c r="E92" s="28" t="s">
        <v>248</v>
      </c>
      <c r="F92" s="28" t="s">
        <v>241</v>
      </c>
      <c r="G92" s="19">
        <v>160</v>
      </c>
      <c r="H92" s="6" t="s">
        <v>13</v>
      </c>
      <c r="I92" s="20">
        <f t="shared" si="7"/>
        <v>-1</v>
      </c>
      <c r="J92" s="21">
        <f t="shared" si="8"/>
        <v>-160</v>
      </c>
    </row>
    <row r="93" spans="1:10" x14ac:dyDescent="0.15">
      <c r="A93" s="6">
        <v>92</v>
      </c>
      <c r="B93" s="25" t="s">
        <v>132</v>
      </c>
      <c r="C93" s="26" t="s">
        <v>196</v>
      </c>
      <c r="D93" s="27">
        <v>470</v>
      </c>
      <c r="E93" s="28" t="s">
        <v>248</v>
      </c>
      <c r="F93" s="28" t="s">
        <v>241</v>
      </c>
      <c r="G93" s="19">
        <v>470</v>
      </c>
      <c r="H93" s="6" t="s">
        <v>13</v>
      </c>
      <c r="I93" s="20">
        <f t="shared" si="7"/>
        <v>-1</v>
      </c>
      <c r="J93" s="21">
        <f t="shared" si="8"/>
        <v>-470</v>
      </c>
    </row>
    <row r="94" spans="1:10" x14ac:dyDescent="0.15">
      <c r="A94" s="6">
        <v>93</v>
      </c>
      <c r="B94" s="25" t="s">
        <v>133</v>
      </c>
      <c r="C94" s="26" t="s">
        <v>215</v>
      </c>
      <c r="D94" s="27">
        <v>180</v>
      </c>
      <c r="E94" s="28" t="s">
        <v>196</v>
      </c>
      <c r="F94" s="28" t="s">
        <v>229</v>
      </c>
      <c r="G94" s="19">
        <v>180</v>
      </c>
      <c r="H94" s="6" t="s">
        <v>13</v>
      </c>
      <c r="I94" s="20">
        <f t="shared" si="7"/>
        <v>-2</v>
      </c>
      <c r="J94" s="21">
        <f t="shared" si="8"/>
        <v>-360</v>
      </c>
    </row>
    <row r="95" spans="1:10" x14ac:dyDescent="0.15">
      <c r="A95" s="6">
        <v>94</v>
      </c>
      <c r="B95" s="25" t="s">
        <v>134</v>
      </c>
      <c r="C95" s="26" t="s">
        <v>184</v>
      </c>
      <c r="D95" s="27">
        <v>180</v>
      </c>
      <c r="E95" s="28">
        <v>43890</v>
      </c>
      <c r="F95" s="28" t="s">
        <v>229</v>
      </c>
      <c r="G95" s="19">
        <v>180</v>
      </c>
      <c r="H95" s="6" t="s">
        <v>13</v>
      </c>
      <c r="I95" s="20">
        <f t="shared" si="7"/>
        <v>-2</v>
      </c>
      <c r="J95" s="21">
        <f t="shared" si="8"/>
        <v>-360</v>
      </c>
    </row>
    <row r="96" spans="1:10" x14ac:dyDescent="0.15">
      <c r="A96" s="6">
        <v>95</v>
      </c>
      <c r="B96" s="25" t="s">
        <v>135</v>
      </c>
      <c r="C96" s="26" t="s">
        <v>216</v>
      </c>
      <c r="D96" s="27">
        <v>395</v>
      </c>
      <c r="E96" s="28">
        <v>43830</v>
      </c>
      <c r="F96" s="28" t="s">
        <v>219</v>
      </c>
      <c r="G96" s="19">
        <v>395</v>
      </c>
      <c r="H96" s="6" t="s">
        <v>13</v>
      </c>
      <c r="I96" s="20">
        <f t="shared" si="7"/>
        <v>23</v>
      </c>
      <c r="J96" s="21">
        <f t="shared" si="8"/>
        <v>9085</v>
      </c>
    </row>
    <row r="97" spans="1:10" x14ac:dyDescent="0.15">
      <c r="A97" s="6">
        <v>96</v>
      </c>
      <c r="B97" s="25" t="s">
        <v>136</v>
      </c>
      <c r="C97" s="26" t="s">
        <v>217</v>
      </c>
      <c r="D97" s="27">
        <v>180</v>
      </c>
      <c r="E97" s="28">
        <v>43861</v>
      </c>
      <c r="F97" s="28" t="s">
        <v>189</v>
      </c>
      <c r="G97" s="19">
        <v>180</v>
      </c>
      <c r="H97" s="6" t="s">
        <v>13</v>
      </c>
      <c r="I97" s="20">
        <f t="shared" si="7"/>
        <v>5</v>
      </c>
      <c r="J97" s="21">
        <f t="shared" si="8"/>
        <v>900</v>
      </c>
    </row>
    <row r="98" spans="1:10" x14ac:dyDescent="0.15">
      <c r="A98" s="6">
        <v>97</v>
      </c>
      <c r="B98" s="25" t="s">
        <v>137</v>
      </c>
      <c r="C98" s="26" t="s">
        <v>24</v>
      </c>
      <c r="D98" s="27">
        <v>950</v>
      </c>
      <c r="E98" s="28" t="s">
        <v>34</v>
      </c>
      <c r="F98" s="28" t="s">
        <v>193</v>
      </c>
      <c r="G98" s="19">
        <v>950</v>
      </c>
      <c r="H98" s="6" t="s">
        <v>13</v>
      </c>
      <c r="I98" s="20">
        <f t="shared" si="7"/>
        <v>12</v>
      </c>
      <c r="J98" s="21">
        <f t="shared" si="8"/>
        <v>11400</v>
      </c>
    </row>
    <row r="99" spans="1:10" x14ac:dyDescent="0.15">
      <c r="A99" s="6">
        <v>98</v>
      </c>
      <c r="B99" s="25" t="s">
        <v>22</v>
      </c>
      <c r="C99" s="26" t="s">
        <v>218</v>
      </c>
      <c r="D99" s="27">
        <v>1548</v>
      </c>
      <c r="E99" s="28" t="s">
        <v>248</v>
      </c>
      <c r="F99" s="28" t="s">
        <v>239</v>
      </c>
      <c r="G99" s="19">
        <v>1745.7</v>
      </c>
      <c r="H99" s="6" t="s">
        <v>13</v>
      </c>
      <c r="I99" s="20">
        <f t="shared" si="7"/>
        <v>-40</v>
      </c>
      <c r="J99" s="21">
        <f t="shared" si="8"/>
        <v>-61920</v>
      </c>
    </row>
    <row r="100" spans="1:10" x14ac:dyDescent="0.15">
      <c r="A100" s="6">
        <v>99</v>
      </c>
      <c r="B100" s="25" t="s">
        <v>138</v>
      </c>
      <c r="C100" s="26" t="s">
        <v>29</v>
      </c>
      <c r="D100" s="27">
        <v>610</v>
      </c>
      <c r="E100" s="28">
        <v>43835</v>
      </c>
      <c r="F100" s="28" t="s">
        <v>193</v>
      </c>
      <c r="G100" s="19">
        <v>510</v>
      </c>
      <c r="H100" s="6" t="s">
        <v>13</v>
      </c>
      <c r="I100" s="20">
        <f t="shared" si="7"/>
        <v>23</v>
      </c>
      <c r="J100" s="21">
        <f t="shared" si="8"/>
        <v>14030</v>
      </c>
    </row>
    <row r="101" spans="1:10" x14ac:dyDescent="0.15">
      <c r="A101" s="6">
        <v>100</v>
      </c>
      <c r="B101" s="25" t="s">
        <v>139</v>
      </c>
      <c r="C101" s="26" t="s">
        <v>219</v>
      </c>
      <c r="D101" s="27">
        <v>200</v>
      </c>
      <c r="E101" s="28" t="s">
        <v>261</v>
      </c>
      <c r="F101" s="28" t="s">
        <v>209</v>
      </c>
      <c r="G101" s="19">
        <v>200</v>
      </c>
      <c r="H101" s="6" t="s">
        <v>13</v>
      </c>
      <c r="I101" s="20">
        <f t="shared" si="7"/>
        <v>-5</v>
      </c>
      <c r="J101" s="21">
        <f t="shared" si="8"/>
        <v>-1000</v>
      </c>
    </row>
    <row r="102" spans="1:10" x14ac:dyDescent="0.15">
      <c r="A102" s="6">
        <v>101</v>
      </c>
      <c r="B102" s="25" t="s">
        <v>140</v>
      </c>
      <c r="C102" s="26" t="s">
        <v>220</v>
      </c>
      <c r="D102" s="27">
        <v>400</v>
      </c>
      <c r="E102" s="28">
        <v>43916</v>
      </c>
      <c r="F102" s="28" t="s">
        <v>222</v>
      </c>
      <c r="G102" s="19">
        <v>400</v>
      </c>
      <c r="H102" s="6" t="s">
        <v>13</v>
      </c>
      <c r="I102" s="20">
        <f t="shared" si="7"/>
        <v>-17</v>
      </c>
      <c r="J102" s="21">
        <f t="shared" si="8"/>
        <v>-6800</v>
      </c>
    </row>
    <row r="103" spans="1:10" x14ac:dyDescent="0.15">
      <c r="A103" s="6">
        <v>102</v>
      </c>
      <c r="B103" s="25" t="s">
        <v>141</v>
      </c>
      <c r="C103" s="26" t="s">
        <v>42</v>
      </c>
      <c r="D103" s="27">
        <v>3637.84</v>
      </c>
      <c r="E103" s="28">
        <v>43874</v>
      </c>
      <c r="F103" s="28" t="s">
        <v>222</v>
      </c>
      <c r="G103" s="19">
        <v>3064.41</v>
      </c>
      <c r="H103" s="6" t="s">
        <v>13</v>
      </c>
      <c r="I103" s="20">
        <f t="shared" si="7"/>
        <v>25</v>
      </c>
      <c r="J103" s="21">
        <f t="shared" si="8"/>
        <v>90946</v>
      </c>
    </row>
    <row r="104" spans="1:10" x14ac:dyDescent="0.15">
      <c r="A104" s="6">
        <v>103</v>
      </c>
      <c r="B104" s="25" t="s">
        <v>142</v>
      </c>
      <c r="C104" s="26" t="s">
        <v>42</v>
      </c>
      <c r="D104" s="27">
        <v>10987.81</v>
      </c>
      <c r="E104" s="28">
        <v>43874</v>
      </c>
      <c r="F104" s="28" t="s">
        <v>222</v>
      </c>
      <c r="G104" s="19">
        <v>9255.81</v>
      </c>
      <c r="H104" s="6" t="s">
        <v>13</v>
      </c>
      <c r="I104" s="20">
        <f t="shared" si="7"/>
        <v>25</v>
      </c>
      <c r="J104" s="21">
        <f t="shared" si="8"/>
        <v>274695.25</v>
      </c>
    </row>
    <row r="105" spans="1:10" x14ac:dyDescent="0.15">
      <c r="A105" s="6">
        <v>104</v>
      </c>
      <c r="B105" s="25" t="s">
        <v>143</v>
      </c>
      <c r="C105" s="26" t="s">
        <v>221</v>
      </c>
      <c r="D105" s="27">
        <v>580</v>
      </c>
      <c r="E105" s="28" t="s">
        <v>191</v>
      </c>
      <c r="F105" s="28" t="s">
        <v>210</v>
      </c>
      <c r="G105" s="19">
        <v>580</v>
      </c>
      <c r="H105" s="6" t="s">
        <v>13</v>
      </c>
      <c r="I105" s="20">
        <f t="shared" si="7"/>
        <v>17</v>
      </c>
      <c r="J105" s="21">
        <f t="shared" si="8"/>
        <v>9860</v>
      </c>
    </row>
    <row r="106" spans="1:10" x14ac:dyDescent="0.15">
      <c r="A106" s="6">
        <v>105</v>
      </c>
      <c r="B106" s="25" t="s">
        <v>144</v>
      </c>
      <c r="C106" s="26" t="s">
        <v>33</v>
      </c>
      <c r="D106" s="27">
        <v>247</v>
      </c>
      <c r="E106" s="28">
        <v>43861</v>
      </c>
      <c r="F106" s="28" t="s">
        <v>218</v>
      </c>
      <c r="G106" s="19">
        <v>247</v>
      </c>
      <c r="H106" s="6" t="s">
        <v>13</v>
      </c>
      <c r="I106" s="20">
        <f t="shared" si="7"/>
        <v>7</v>
      </c>
      <c r="J106" s="21">
        <f t="shared" si="8"/>
        <v>1729</v>
      </c>
    </row>
    <row r="107" spans="1:10" x14ac:dyDescent="0.15">
      <c r="A107" s="6">
        <v>106</v>
      </c>
      <c r="B107" s="25" t="s">
        <v>145</v>
      </c>
      <c r="C107" s="26" t="s">
        <v>185</v>
      </c>
      <c r="D107" s="27">
        <v>330</v>
      </c>
      <c r="E107" s="28">
        <v>43861</v>
      </c>
      <c r="F107" s="28" t="s">
        <v>227</v>
      </c>
      <c r="G107" s="19">
        <v>330</v>
      </c>
      <c r="H107" s="6" t="s">
        <v>13</v>
      </c>
      <c r="I107" s="20">
        <f t="shared" si="7"/>
        <v>3</v>
      </c>
      <c r="J107" s="21">
        <f t="shared" si="8"/>
        <v>990</v>
      </c>
    </row>
    <row r="108" spans="1:10" x14ac:dyDescent="0.15">
      <c r="A108" s="6">
        <v>107</v>
      </c>
      <c r="B108" s="25" t="s">
        <v>146</v>
      </c>
      <c r="C108" s="26" t="s">
        <v>184</v>
      </c>
      <c r="D108" s="27">
        <v>331.83</v>
      </c>
      <c r="E108" s="28" t="s">
        <v>184</v>
      </c>
      <c r="F108" s="28" t="s">
        <v>219</v>
      </c>
      <c r="G108" s="19">
        <v>4778.74</v>
      </c>
      <c r="H108" s="6" t="s">
        <v>13</v>
      </c>
      <c r="I108" s="20">
        <f t="shared" si="7"/>
        <v>10</v>
      </c>
      <c r="J108" s="21">
        <f t="shared" si="8"/>
        <v>3318.2999999999997</v>
      </c>
    </row>
    <row r="109" spans="1:10" x14ac:dyDescent="0.15">
      <c r="A109" s="6">
        <v>108</v>
      </c>
      <c r="B109" s="25" t="s">
        <v>147</v>
      </c>
      <c r="C109" s="26" t="s">
        <v>207</v>
      </c>
      <c r="D109" s="27">
        <v>344.12</v>
      </c>
      <c r="E109" s="28" t="s">
        <v>207</v>
      </c>
      <c r="F109" s="28" t="s">
        <v>208</v>
      </c>
      <c r="G109" s="19">
        <v>344.12</v>
      </c>
      <c r="H109" s="6" t="s">
        <v>13</v>
      </c>
      <c r="I109" s="20">
        <f t="shared" si="7"/>
        <v>8</v>
      </c>
      <c r="J109" s="21">
        <f t="shared" si="8"/>
        <v>2752.96</v>
      </c>
    </row>
    <row r="110" spans="1:10" x14ac:dyDescent="0.15">
      <c r="A110" s="6">
        <v>109</v>
      </c>
      <c r="B110" s="25" t="s">
        <v>148</v>
      </c>
      <c r="C110" s="26" t="s">
        <v>222</v>
      </c>
      <c r="D110" s="27">
        <v>860.3</v>
      </c>
      <c r="E110" s="28" t="s">
        <v>222</v>
      </c>
      <c r="F110" s="28" t="s">
        <v>260</v>
      </c>
      <c r="G110" s="19">
        <v>860.3</v>
      </c>
      <c r="H110" s="6" t="s">
        <v>13</v>
      </c>
      <c r="I110" s="20">
        <f t="shared" si="7"/>
        <v>4</v>
      </c>
      <c r="J110" s="21">
        <f t="shared" si="8"/>
        <v>3441.2</v>
      </c>
    </row>
    <row r="111" spans="1:10" x14ac:dyDescent="0.15">
      <c r="A111" s="6">
        <v>110</v>
      </c>
      <c r="B111" s="25" t="s">
        <v>149</v>
      </c>
      <c r="C111" s="26" t="s">
        <v>40</v>
      </c>
      <c r="D111" s="27">
        <v>1.7</v>
      </c>
      <c r="E111" s="28" t="s">
        <v>262</v>
      </c>
      <c r="F111" s="28" t="s">
        <v>207</v>
      </c>
      <c r="G111" s="19">
        <v>1.7</v>
      </c>
      <c r="H111" s="6" t="s">
        <v>13</v>
      </c>
      <c r="I111" s="20">
        <f t="shared" si="7"/>
        <v>25</v>
      </c>
      <c r="J111" s="21">
        <f t="shared" si="8"/>
        <v>42.5</v>
      </c>
    </row>
    <row r="112" spans="1:10" x14ac:dyDescent="0.15">
      <c r="A112" s="6">
        <v>111</v>
      </c>
      <c r="B112" s="25" t="s">
        <v>150</v>
      </c>
      <c r="C112" s="26" t="s">
        <v>40</v>
      </c>
      <c r="D112" s="27">
        <v>15002</v>
      </c>
      <c r="E112" s="28">
        <v>43889</v>
      </c>
      <c r="F112" s="28" t="s">
        <v>222</v>
      </c>
      <c r="G112" s="19">
        <v>15002</v>
      </c>
      <c r="H112" s="6" t="s">
        <v>13</v>
      </c>
      <c r="I112" s="20">
        <f t="shared" si="7"/>
        <v>10</v>
      </c>
      <c r="J112" s="21">
        <f t="shared" si="8"/>
        <v>150020</v>
      </c>
    </row>
    <row r="113" spans="1:10" x14ac:dyDescent="0.15">
      <c r="A113" s="6">
        <v>112</v>
      </c>
      <c r="B113" s="25" t="s">
        <v>151</v>
      </c>
      <c r="C113" s="26" t="s">
        <v>195</v>
      </c>
      <c r="D113" s="27">
        <v>9000</v>
      </c>
      <c r="E113" s="28">
        <v>43859</v>
      </c>
      <c r="F113" s="28" t="s">
        <v>218</v>
      </c>
      <c r="G113" s="19">
        <v>9000</v>
      </c>
      <c r="H113" s="6" t="s">
        <v>13</v>
      </c>
      <c r="I113" s="20">
        <f t="shared" si="7"/>
        <v>9</v>
      </c>
      <c r="J113" s="21">
        <f t="shared" si="8"/>
        <v>81000</v>
      </c>
    </row>
    <row r="114" spans="1:10" x14ac:dyDescent="0.15">
      <c r="A114" s="6">
        <v>113</v>
      </c>
      <c r="B114" s="25" t="s">
        <v>152</v>
      </c>
      <c r="C114" s="26" t="s">
        <v>214</v>
      </c>
      <c r="D114" s="27">
        <v>6390</v>
      </c>
      <c r="E114" s="28" t="s">
        <v>250</v>
      </c>
      <c r="F114" s="28" t="s">
        <v>250</v>
      </c>
      <c r="G114" s="19">
        <v>6390</v>
      </c>
      <c r="H114" s="6" t="s">
        <v>13</v>
      </c>
      <c r="I114" s="20">
        <f t="shared" si="7"/>
        <v>0</v>
      </c>
      <c r="J114" s="21">
        <f t="shared" si="8"/>
        <v>0</v>
      </c>
    </row>
    <row r="115" spans="1:10" x14ac:dyDescent="0.15">
      <c r="A115" s="6">
        <v>114</v>
      </c>
      <c r="B115" s="25" t="s">
        <v>153</v>
      </c>
      <c r="C115" s="26" t="s">
        <v>214</v>
      </c>
      <c r="D115" s="27">
        <v>17646.599999999999</v>
      </c>
      <c r="E115" s="28" t="s">
        <v>250</v>
      </c>
      <c r="F115" s="28" t="s">
        <v>250</v>
      </c>
      <c r="G115" s="19">
        <v>17646.599999999999</v>
      </c>
      <c r="H115" s="6" t="s">
        <v>13</v>
      </c>
      <c r="I115" s="20">
        <f t="shared" si="7"/>
        <v>0</v>
      </c>
      <c r="J115" s="21">
        <f t="shared" si="8"/>
        <v>0</v>
      </c>
    </row>
    <row r="116" spans="1:10" x14ac:dyDescent="0.15">
      <c r="A116" s="6">
        <v>115</v>
      </c>
      <c r="B116" s="25" t="s">
        <v>154</v>
      </c>
      <c r="C116" s="26" t="s">
        <v>223</v>
      </c>
      <c r="D116" s="27">
        <v>929.51</v>
      </c>
      <c r="E116" s="28" t="s">
        <v>263</v>
      </c>
      <c r="F116" s="28" t="s">
        <v>218</v>
      </c>
      <c r="G116" s="19">
        <v>929.51</v>
      </c>
      <c r="H116" s="6" t="s">
        <v>13</v>
      </c>
      <c r="I116" s="20">
        <f t="shared" si="7"/>
        <v>-32</v>
      </c>
      <c r="J116" s="21">
        <f t="shared" si="8"/>
        <v>-29744.32</v>
      </c>
    </row>
    <row r="117" spans="1:10" x14ac:dyDescent="0.15">
      <c r="A117" s="6">
        <v>116</v>
      </c>
      <c r="B117" s="25" t="s">
        <v>155</v>
      </c>
      <c r="C117" s="26" t="s">
        <v>208</v>
      </c>
      <c r="D117" s="27">
        <v>206.49</v>
      </c>
      <c r="E117" s="28" t="s">
        <v>264</v>
      </c>
      <c r="F117" s="28" t="s">
        <v>238</v>
      </c>
      <c r="G117" s="19">
        <v>206.49</v>
      </c>
      <c r="H117" s="6" t="s">
        <v>13</v>
      </c>
      <c r="I117" s="20">
        <f t="shared" si="7"/>
        <v>-30</v>
      </c>
      <c r="J117" s="21">
        <f t="shared" si="8"/>
        <v>-6194.7000000000007</v>
      </c>
    </row>
    <row r="118" spans="1:10" x14ac:dyDescent="0.15">
      <c r="A118" s="6">
        <v>117</v>
      </c>
      <c r="B118" s="25" t="s">
        <v>156</v>
      </c>
      <c r="C118" s="26" t="s">
        <v>35</v>
      </c>
      <c r="D118" s="27">
        <v>2510.0100000000002</v>
      </c>
      <c r="E118" s="28" t="s">
        <v>191</v>
      </c>
      <c r="F118" s="28" t="s">
        <v>218</v>
      </c>
      <c r="G118" s="19">
        <v>2510.0100000000002</v>
      </c>
      <c r="H118" s="6" t="s">
        <v>13</v>
      </c>
      <c r="I118" s="20">
        <f t="shared" si="7"/>
        <v>38</v>
      </c>
      <c r="J118" s="21">
        <f t="shared" si="8"/>
        <v>95380.38</v>
      </c>
    </row>
    <row r="119" spans="1:10" x14ac:dyDescent="0.15">
      <c r="A119" s="6">
        <v>118</v>
      </c>
      <c r="B119" s="25" t="s">
        <v>157</v>
      </c>
      <c r="C119" s="26" t="s">
        <v>224</v>
      </c>
      <c r="D119" s="27">
        <v>600</v>
      </c>
      <c r="E119" s="28" t="s">
        <v>197</v>
      </c>
      <c r="F119" s="28" t="s">
        <v>218</v>
      </c>
      <c r="G119" s="19">
        <v>600</v>
      </c>
      <c r="H119" s="6" t="s">
        <v>13</v>
      </c>
      <c r="I119" s="20">
        <f t="shared" si="7"/>
        <v>7</v>
      </c>
      <c r="J119" s="21">
        <f t="shared" si="8"/>
        <v>4200</v>
      </c>
    </row>
    <row r="120" spans="1:10" x14ac:dyDescent="0.15">
      <c r="A120" s="6">
        <v>119</v>
      </c>
      <c r="B120" s="25" t="s">
        <v>158</v>
      </c>
      <c r="C120" s="26" t="s">
        <v>176</v>
      </c>
      <c r="D120" s="27">
        <v>1849.92</v>
      </c>
      <c r="E120" s="28" t="s">
        <v>210</v>
      </c>
      <c r="F120" s="28" t="s">
        <v>265</v>
      </c>
      <c r="G120" s="19">
        <v>1849.92</v>
      </c>
      <c r="H120" s="6" t="s">
        <v>13</v>
      </c>
      <c r="I120" s="20">
        <f t="shared" si="7"/>
        <v>-2</v>
      </c>
      <c r="J120" s="21">
        <f t="shared" si="8"/>
        <v>-3699.84</v>
      </c>
    </row>
    <row r="121" spans="1:10" x14ac:dyDescent="0.15">
      <c r="A121" s="6">
        <v>120</v>
      </c>
      <c r="B121" s="25" t="s">
        <v>159</v>
      </c>
      <c r="C121" s="26" t="s">
        <v>196</v>
      </c>
      <c r="D121" s="27">
        <v>2673.36</v>
      </c>
      <c r="E121" s="28" t="s">
        <v>251</v>
      </c>
      <c r="F121" s="28" t="s">
        <v>241</v>
      </c>
      <c r="G121" s="19">
        <v>2673.36</v>
      </c>
      <c r="H121" s="6" t="s">
        <v>13</v>
      </c>
      <c r="I121" s="20">
        <f t="shared" si="7"/>
        <v>1</v>
      </c>
      <c r="J121" s="21">
        <f t="shared" si="8"/>
        <v>2673.36</v>
      </c>
    </row>
    <row r="122" spans="1:10" x14ac:dyDescent="0.15">
      <c r="A122" s="6">
        <v>121</v>
      </c>
      <c r="B122" s="25" t="s">
        <v>160</v>
      </c>
      <c r="C122" s="26" t="s">
        <v>197</v>
      </c>
      <c r="D122" s="27">
        <v>2391.36</v>
      </c>
      <c r="E122" s="28" t="s">
        <v>196</v>
      </c>
      <c r="F122" s="28" t="s">
        <v>229</v>
      </c>
      <c r="G122" s="19">
        <v>2391.36</v>
      </c>
      <c r="H122" s="6" t="s">
        <v>13</v>
      </c>
      <c r="I122" s="20">
        <f t="shared" si="7"/>
        <v>-2</v>
      </c>
      <c r="J122" s="21">
        <f t="shared" si="8"/>
        <v>-4782.72</v>
      </c>
    </row>
    <row r="123" spans="1:10" x14ac:dyDescent="0.15">
      <c r="A123" s="6">
        <v>122</v>
      </c>
      <c r="B123" s="25" t="s">
        <v>161</v>
      </c>
      <c r="C123" s="26" t="s">
        <v>225</v>
      </c>
      <c r="D123" s="27">
        <v>890</v>
      </c>
      <c r="E123" s="28" t="s">
        <v>218</v>
      </c>
      <c r="F123" s="28" t="s">
        <v>207</v>
      </c>
      <c r="G123" s="19">
        <v>890</v>
      </c>
      <c r="H123" s="6" t="s">
        <v>13</v>
      </c>
      <c r="I123" s="20">
        <f t="shared" si="7"/>
        <v>-1</v>
      </c>
      <c r="J123" s="21">
        <f t="shared" si="8"/>
        <v>-890</v>
      </c>
    </row>
    <row r="124" spans="1:10" x14ac:dyDescent="0.15">
      <c r="A124" s="6">
        <v>123</v>
      </c>
      <c r="B124" s="25" t="s">
        <v>162</v>
      </c>
      <c r="C124" s="26" t="s">
        <v>36</v>
      </c>
      <c r="D124" s="27">
        <v>1780</v>
      </c>
      <c r="E124" s="28" t="s">
        <v>197</v>
      </c>
      <c r="F124" s="28" t="s">
        <v>227</v>
      </c>
      <c r="G124" s="19">
        <v>1780</v>
      </c>
      <c r="H124" s="6" t="s">
        <v>13</v>
      </c>
      <c r="I124" s="20">
        <f t="shared" si="7"/>
        <v>3</v>
      </c>
      <c r="J124" s="21">
        <f t="shared" si="8"/>
        <v>5340</v>
      </c>
    </row>
    <row r="125" spans="1:10" x14ac:dyDescent="0.15">
      <c r="A125" s="6">
        <v>124</v>
      </c>
      <c r="B125" s="25" t="s">
        <v>163</v>
      </c>
      <c r="C125" s="26" t="s">
        <v>36</v>
      </c>
      <c r="D125" s="27">
        <v>1780</v>
      </c>
      <c r="E125" s="28">
        <v>43861</v>
      </c>
      <c r="F125" s="28" t="s">
        <v>227</v>
      </c>
      <c r="G125" s="19">
        <v>1780</v>
      </c>
      <c r="H125" s="6" t="s">
        <v>13</v>
      </c>
      <c r="I125" s="20">
        <f t="shared" ref="I125:I137" si="9">F125-E125</f>
        <v>3</v>
      </c>
      <c r="J125" s="21">
        <f t="shared" ref="J125:J137" si="10">I125*D125</f>
        <v>5340</v>
      </c>
    </row>
    <row r="126" spans="1:10" x14ac:dyDescent="0.15">
      <c r="A126" s="6">
        <v>125</v>
      </c>
      <c r="B126" s="25" t="s">
        <v>164</v>
      </c>
      <c r="C126" s="26" t="s">
        <v>180</v>
      </c>
      <c r="D126" s="27">
        <v>44.2</v>
      </c>
      <c r="E126" s="28">
        <v>43852</v>
      </c>
      <c r="F126" s="28" t="s">
        <v>189</v>
      </c>
      <c r="G126" s="19">
        <v>44.2</v>
      </c>
      <c r="H126" s="6" t="s">
        <v>13</v>
      </c>
      <c r="I126" s="20">
        <f t="shared" si="9"/>
        <v>14</v>
      </c>
      <c r="J126" s="21">
        <f t="shared" si="10"/>
        <v>618.80000000000007</v>
      </c>
    </row>
    <row r="127" spans="1:10" x14ac:dyDescent="0.15">
      <c r="A127" s="6">
        <v>126</v>
      </c>
      <c r="B127" s="25" t="s">
        <v>165</v>
      </c>
      <c r="C127" s="26" t="s">
        <v>226</v>
      </c>
      <c r="D127" s="27">
        <v>44.2</v>
      </c>
      <c r="E127" s="28">
        <v>43852</v>
      </c>
      <c r="F127" s="28" t="s">
        <v>189</v>
      </c>
      <c r="G127" s="19">
        <v>44.2</v>
      </c>
      <c r="H127" s="6" t="s">
        <v>13</v>
      </c>
      <c r="I127" s="20">
        <f t="shared" si="9"/>
        <v>14</v>
      </c>
      <c r="J127" s="21">
        <f t="shared" si="10"/>
        <v>618.80000000000007</v>
      </c>
    </row>
    <row r="128" spans="1:10" x14ac:dyDescent="0.15">
      <c r="A128" s="6">
        <v>127</v>
      </c>
      <c r="B128" s="25" t="s">
        <v>166</v>
      </c>
      <c r="C128" s="26" t="s">
        <v>33</v>
      </c>
      <c r="D128" s="27">
        <v>716</v>
      </c>
      <c r="E128" s="28">
        <v>43861</v>
      </c>
      <c r="F128" s="28" t="s">
        <v>189</v>
      </c>
      <c r="G128" s="19">
        <v>716</v>
      </c>
      <c r="H128" s="6" t="s">
        <v>13</v>
      </c>
      <c r="I128" s="20">
        <f t="shared" si="9"/>
        <v>5</v>
      </c>
      <c r="J128" s="21">
        <f t="shared" si="10"/>
        <v>3580</v>
      </c>
    </row>
    <row r="129" spans="1:10" x14ac:dyDescent="0.15">
      <c r="A129" s="6">
        <v>128</v>
      </c>
      <c r="B129" s="25" t="s">
        <v>167</v>
      </c>
      <c r="C129" s="26" t="s">
        <v>30</v>
      </c>
      <c r="D129" s="27">
        <v>348.95</v>
      </c>
      <c r="E129" s="28">
        <v>43826</v>
      </c>
      <c r="F129" s="28" t="s">
        <v>228</v>
      </c>
      <c r="G129" s="19">
        <v>348.95</v>
      </c>
      <c r="H129" s="6" t="s">
        <v>13</v>
      </c>
      <c r="I129" s="20">
        <f t="shared" si="9"/>
        <v>14</v>
      </c>
      <c r="J129" s="21">
        <f t="shared" si="10"/>
        <v>4885.3</v>
      </c>
    </row>
    <row r="130" spans="1:10" x14ac:dyDescent="0.15">
      <c r="A130" s="6">
        <v>129</v>
      </c>
      <c r="B130" s="25" t="s">
        <v>168</v>
      </c>
      <c r="C130" s="26" t="s">
        <v>26</v>
      </c>
      <c r="D130" s="27">
        <v>122.34</v>
      </c>
      <c r="E130" s="28">
        <v>43830</v>
      </c>
      <c r="F130" s="28" t="s">
        <v>228</v>
      </c>
      <c r="G130" s="19">
        <v>122.34</v>
      </c>
      <c r="H130" s="6" t="s">
        <v>13</v>
      </c>
      <c r="I130" s="20">
        <f t="shared" si="9"/>
        <v>10</v>
      </c>
      <c r="J130" s="21">
        <f t="shared" si="10"/>
        <v>1223.4000000000001</v>
      </c>
    </row>
    <row r="131" spans="1:10" x14ac:dyDescent="0.15">
      <c r="A131" s="6">
        <v>130</v>
      </c>
      <c r="B131" s="25" t="s">
        <v>169</v>
      </c>
      <c r="C131" s="26" t="s">
        <v>26</v>
      </c>
      <c r="D131" s="27">
        <v>4.0199999999999996</v>
      </c>
      <c r="E131" s="28">
        <v>43830</v>
      </c>
      <c r="F131" s="28" t="s">
        <v>228</v>
      </c>
      <c r="G131" s="19">
        <v>4.0199999999999996</v>
      </c>
      <c r="H131" s="6" t="s">
        <v>13</v>
      </c>
      <c r="I131" s="20">
        <f t="shared" si="9"/>
        <v>10</v>
      </c>
      <c r="J131" s="21">
        <f t="shared" si="10"/>
        <v>40.199999999999996</v>
      </c>
    </row>
    <row r="132" spans="1:10" x14ac:dyDescent="0.15">
      <c r="A132" s="6">
        <v>131</v>
      </c>
      <c r="B132" s="25" t="s">
        <v>170</v>
      </c>
      <c r="C132" s="26" t="s">
        <v>26</v>
      </c>
      <c r="D132" s="27">
        <v>0.32</v>
      </c>
      <c r="E132" s="28">
        <v>43830</v>
      </c>
      <c r="F132" s="28" t="s">
        <v>228</v>
      </c>
      <c r="G132" s="19">
        <v>0.32</v>
      </c>
      <c r="H132" s="6" t="s">
        <v>13</v>
      </c>
      <c r="I132" s="20">
        <f t="shared" si="9"/>
        <v>10</v>
      </c>
      <c r="J132" s="21">
        <f t="shared" si="10"/>
        <v>3.2</v>
      </c>
    </row>
    <row r="133" spans="1:10" x14ac:dyDescent="0.15">
      <c r="A133" s="6">
        <v>132</v>
      </c>
      <c r="B133" s="25" t="s">
        <v>171</v>
      </c>
      <c r="C133" s="26" t="s">
        <v>200</v>
      </c>
      <c r="D133" s="27">
        <v>307.7</v>
      </c>
      <c r="E133" s="28" t="s">
        <v>177</v>
      </c>
      <c r="F133" s="28" t="s">
        <v>177</v>
      </c>
      <c r="G133" s="19">
        <v>307.7</v>
      </c>
      <c r="H133" s="6" t="s">
        <v>13</v>
      </c>
      <c r="I133" s="20">
        <f t="shared" si="9"/>
        <v>0</v>
      </c>
      <c r="J133" s="21">
        <f t="shared" si="10"/>
        <v>0</v>
      </c>
    </row>
    <row r="134" spans="1:10" x14ac:dyDescent="0.15">
      <c r="A134" s="6">
        <v>133</v>
      </c>
      <c r="B134" s="25" t="s">
        <v>172</v>
      </c>
      <c r="C134" s="26" t="s">
        <v>227</v>
      </c>
      <c r="D134" s="27">
        <v>71500</v>
      </c>
      <c r="E134" s="28" t="s">
        <v>179</v>
      </c>
      <c r="F134" s="28" t="s">
        <v>190</v>
      </c>
      <c r="G134" s="19">
        <v>71500</v>
      </c>
      <c r="H134" s="6" t="s">
        <v>13</v>
      </c>
      <c r="I134" s="20">
        <f t="shared" si="9"/>
        <v>-15</v>
      </c>
      <c r="J134" s="21">
        <f t="shared" si="10"/>
        <v>-1072500</v>
      </c>
    </row>
    <row r="135" spans="1:10" x14ac:dyDescent="0.15">
      <c r="A135" s="6">
        <v>134</v>
      </c>
      <c r="B135" s="25" t="s">
        <v>79</v>
      </c>
      <c r="C135" s="26" t="s">
        <v>228</v>
      </c>
      <c r="D135" s="27">
        <v>75000</v>
      </c>
      <c r="E135" s="28" t="s">
        <v>223</v>
      </c>
      <c r="F135" s="28" t="s">
        <v>265</v>
      </c>
      <c r="G135" s="19">
        <v>1300</v>
      </c>
      <c r="H135" s="6" t="s">
        <v>13</v>
      </c>
      <c r="I135" s="20">
        <f t="shared" si="9"/>
        <v>-26</v>
      </c>
      <c r="J135" s="21">
        <f t="shared" si="10"/>
        <v>-1950000</v>
      </c>
    </row>
    <row r="136" spans="1:10" x14ac:dyDescent="0.15">
      <c r="A136" s="6">
        <v>135</v>
      </c>
      <c r="B136" s="25" t="s">
        <v>173</v>
      </c>
      <c r="C136" s="26" t="s">
        <v>37</v>
      </c>
      <c r="D136" s="27">
        <v>63924.51</v>
      </c>
      <c r="E136" s="28" t="s">
        <v>258</v>
      </c>
      <c r="F136" s="28" t="s">
        <v>212</v>
      </c>
      <c r="G136" s="19">
        <v>54045.71</v>
      </c>
      <c r="H136" s="6" t="s">
        <v>13</v>
      </c>
      <c r="I136" s="20">
        <f t="shared" si="9"/>
        <v>24</v>
      </c>
      <c r="J136" s="21">
        <f t="shared" si="10"/>
        <v>1534188.24</v>
      </c>
    </row>
    <row r="137" spans="1:10" x14ac:dyDescent="0.15">
      <c r="A137" s="6">
        <v>136</v>
      </c>
      <c r="B137" s="25" t="s">
        <v>174</v>
      </c>
      <c r="C137" s="26" t="s">
        <v>191</v>
      </c>
      <c r="D137" s="27">
        <v>1305</v>
      </c>
      <c r="E137" s="28" t="s">
        <v>197</v>
      </c>
      <c r="F137" s="28" t="s">
        <v>207</v>
      </c>
      <c r="G137" s="19">
        <v>1305</v>
      </c>
      <c r="H137" s="6" t="s">
        <v>13</v>
      </c>
      <c r="I137" s="20">
        <f t="shared" si="9"/>
        <v>6</v>
      </c>
      <c r="J137" s="21">
        <f t="shared" si="10"/>
        <v>7830</v>
      </c>
    </row>
    <row r="138" spans="1:10" x14ac:dyDescent="0.15">
      <c r="A138" s="6">
        <v>137</v>
      </c>
      <c r="B138" s="25" t="s">
        <v>266</v>
      </c>
      <c r="C138" s="26" t="s">
        <v>267</v>
      </c>
      <c r="D138" s="27">
        <v>2727.27</v>
      </c>
      <c r="E138" s="28">
        <v>43991</v>
      </c>
      <c r="F138" s="28" t="s">
        <v>268</v>
      </c>
      <c r="G138" s="19">
        <v>2727.27</v>
      </c>
      <c r="H138" s="6" t="s">
        <v>14</v>
      </c>
      <c r="I138" s="20">
        <f t="shared" ref="I138:I201" si="11">F138-E138</f>
        <v>7</v>
      </c>
      <c r="J138" s="21">
        <f t="shared" ref="J138:J201" si="12">I138*D138</f>
        <v>19090.89</v>
      </c>
    </row>
    <row r="139" spans="1:10" x14ac:dyDescent="0.15">
      <c r="A139" s="6">
        <v>138</v>
      </c>
      <c r="B139" s="25" t="s">
        <v>269</v>
      </c>
      <c r="C139" s="26" t="s">
        <v>270</v>
      </c>
      <c r="D139" s="27">
        <v>0.14000000000000001</v>
      </c>
      <c r="E139" s="28" t="s">
        <v>189</v>
      </c>
      <c r="F139" s="28" t="s">
        <v>233</v>
      </c>
      <c r="G139" s="19">
        <v>0.14000000000000001</v>
      </c>
      <c r="H139" s="6" t="s">
        <v>14</v>
      </c>
      <c r="I139" s="20">
        <f t="shared" si="11"/>
        <v>85</v>
      </c>
      <c r="J139" s="21">
        <f t="shared" si="12"/>
        <v>11.9</v>
      </c>
    </row>
    <row r="140" spans="1:10" x14ac:dyDescent="0.15">
      <c r="A140" s="6">
        <v>139</v>
      </c>
      <c r="B140" s="25" t="s">
        <v>271</v>
      </c>
      <c r="C140" s="26" t="s">
        <v>40</v>
      </c>
      <c r="D140" s="27">
        <v>12.46</v>
      </c>
      <c r="E140" s="28" t="s">
        <v>262</v>
      </c>
      <c r="F140" s="28" t="s">
        <v>233</v>
      </c>
      <c r="G140" s="19">
        <v>12.46</v>
      </c>
      <c r="H140" s="6" t="s">
        <v>14</v>
      </c>
      <c r="I140" s="20">
        <f t="shared" si="11"/>
        <v>109</v>
      </c>
      <c r="J140" s="21">
        <f t="shared" si="12"/>
        <v>1358.14</v>
      </c>
    </row>
    <row r="141" spans="1:10" x14ac:dyDescent="0.15">
      <c r="A141" s="6">
        <v>140</v>
      </c>
      <c r="B141" s="25" t="s">
        <v>272</v>
      </c>
      <c r="C141" s="26" t="s">
        <v>239</v>
      </c>
      <c r="D141" s="27">
        <v>890</v>
      </c>
      <c r="E141" s="28" t="s">
        <v>248</v>
      </c>
      <c r="F141" s="28" t="s">
        <v>233</v>
      </c>
      <c r="G141" s="19">
        <v>890</v>
      </c>
      <c r="H141" s="6" t="s">
        <v>14</v>
      </c>
      <c r="I141" s="20">
        <f t="shared" si="11"/>
        <v>30</v>
      </c>
      <c r="J141" s="21">
        <f t="shared" si="12"/>
        <v>26700</v>
      </c>
    </row>
    <row r="142" spans="1:10" x14ac:dyDescent="0.15">
      <c r="A142" s="6">
        <v>141</v>
      </c>
      <c r="B142" s="25" t="s">
        <v>273</v>
      </c>
      <c r="C142" s="26" t="s">
        <v>208</v>
      </c>
      <c r="D142" s="27">
        <v>350.72</v>
      </c>
      <c r="E142" s="28">
        <v>43949</v>
      </c>
      <c r="F142" s="28" t="s">
        <v>274</v>
      </c>
      <c r="G142" s="19">
        <v>350.72</v>
      </c>
      <c r="H142" s="6" t="s">
        <v>14</v>
      </c>
      <c r="I142" s="20">
        <f t="shared" si="11"/>
        <v>0</v>
      </c>
      <c r="J142" s="21">
        <f t="shared" si="12"/>
        <v>0</v>
      </c>
    </row>
    <row r="143" spans="1:10" x14ac:dyDescent="0.15">
      <c r="A143" s="6">
        <v>142</v>
      </c>
      <c r="B143" s="25" t="s">
        <v>275</v>
      </c>
      <c r="C143" s="26" t="s">
        <v>203</v>
      </c>
      <c r="D143" s="27">
        <v>688.5</v>
      </c>
      <c r="E143" s="28" t="s">
        <v>276</v>
      </c>
      <c r="F143" s="28" t="s">
        <v>276</v>
      </c>
      <c r="G143" s="19">
        <v>688.5</v>
      </c>
      <c r="H143" s="6" t="s">
        <v>14</v>
      </c>
      <c r="I143" s="20">
        <f t="shared" si="11"/>
        <v>0</v>
      </c>
      <c r="J143" s="21">
        <f t="shared" si="12"/>
        <v>0</v>
      </c>
    </row>
    <row r="144" spans="1:10" x14ac:dyDescent="0.15">
      <c r="A144" s="6">
        <v>143</v>
      </c>
      <c r="B144" s="25" t="s">
        <v>277</v>
      </c>
      <c r="C144" s="26" t="s">
        <v>239</v>
      </c>
      <c r="D144" s="27">
        <v>3000</v>
      </c>
      <c r="E144" s="28" t="s">
        <v>235</v>
      </c>
      <c r="F144" s="28" t="s">
        <v>278</v>
      </c>
      <c r="G144" s="19">
        <v>3000</v>
      </c>
      <c r="H144" s="6" t="s">
        <v>14</v>
      </c>
      <c r="I144" s="20">
        <f t="shared" si="11"/>
        <v>38</v>
      </c>
      <c r="J144" s="21">
        <f t="shared" si="12"/>
        <v>114000</v>
      </c>
    </row>
    <row r="145" spans="1:10" x14ac:dyDescent="0.15">
      <c r="A145" s="6">
        <v>144</v>
      </c>
      <c r="B145" s="25" t="s">
        <v>279</v>
      </c>
      <c r="C145" s="26" t="s">
        <v>178</v>
      </c>
      <c r="D145" s="27">
        <v>555</v>
      </c>
      <c r="E145" s="28" t="s">
        <v>231</v>
      </c>
      <c r="F145" s="28" t="s">
        <v>237</v>
      </c>
      <c r="G145" s="19">
        <v>555</v>
      </c>
      <c r="H145" s="6" t="s">
        <v>14</v>
      </c>
      <c r="I145" s="20">
        <f t="shared" si="11"/>
        <v>1</v>
      </c>
      <c r="J145" s="21">
        <f t="shared" si="12"/>
        <v>555</v>
      </c>
    </row>
    <row r="146" spans="1:10" x14ac:dyDescent="0.15">
      <c r="A146" s="6">
        <v>145</v>
      </c>
      <c r="B146" s="25" t="s">
        <v>280</v>
      </c>
      <c r="C146" s="26" t="s">
        <v>186</v>
      </c>
      <c r="D146" s="27">
        <v>300</v>
      </c>
      <c r="E146" s="28" t="s">
        <v>281</v>
      </c>
      <c r="F146" s="28" t="s">
        <v>276</v>
      </c>
      <c r="G146" s="19">
        <v>300</v>
      </c>
      <c r="H146" s="6" t="s">
        <v>14</v>
      </c>
      <c r="I146" s="20">
        <f t="shared" si="11"/>
        <v>-4</v>
      </c>
      <c r="J146" s="21">
        <f t="shared" si="12"/>
        <v>-1200</v>
      </c>
    </row>
    <row r="147" spans="1:10" x14ac:dyDescent="0.15">
      <c r="A147" s="6">
        <v>146</v>
      </c>
      <c r="B147" s="25" t="s">
        <v>282</v>
      </c>
      <c r="C147" s="26" t="s">
        <v>244</v>
      </c>
      <c r="D147" s="27">
        <v>13529.88</v>
      </c>
      <c r="E147" s="28" t="s">
        <v>283</v>
      </c>
      <c r="F147" s="28" t="s">
        <v>283</v>
      </c>
      <c r="G147" s="19">
        <v>13529.88</v>
      </c>
      <c r="H147" s="6" t="s">
        <v>14</v>
      </c>
      <c r="I147" s="20">
        <f t="shared" si="11"/>
        <v>0</v>
      </c>
      <c r="J147" s="21">
        <f t="shared" si="12"/>
        <v>0</v>
      </c>
    </row>
    <row r="148" spans="1:10" x14ac:dyDescent="0.15">
      <c r="A148" s="6">
        <v>147</v>
      </c>
      <c r="B148" s="25" t="s">
        <v>284</v>
      </c>
      <c r="C148" s="26" t="s">
        <v>178</v>
      </c>
      <c r="D148" s="27">
        <v>680</v>
      </c>
      <c r="E148" s="28" t="s">
        <v>231</v>
      </c>
      <c r="F148" s="28" t="s">
        <v>237</v>
      </c>
      <c r="G148" s="19">
        <v>680</v>
      </c>
      <c r="H148" s="6" t="s">
        <v>14</v>
      </c>
      <c r="I148" s="20">
        <f t="shared" si="11"/>
        <v>1</v>
      </c>
      <c r="J148" s="21">
        <f t="shared" si="12"/>
        <v>680</v>
      </c>
    </row>
    <row r="149" spans="1:10" x14ac:dyDescent="0.15">
      <c r="A149" s="6">
        <v>148</v>
      </c>
      <c r="B149" s="25" t="s">
        <v>285</v>
      </c>
      <c r="C149" s="26" t="s">
        <v>214</v>
      </c>
      <c r="D149" s="27">
        <v>2222.19</v>
      </c>
      <c r="E149" s="28">
        <v>43991</v>
      </c>
      <c r="F149" s="28" t="s">
        <v>268</v>
      </c>
      <c r="G149" s="19">
        <v>2222.19</v>
      </c>
      <c r="H149" s="6" t="s">
        <v>14</v>
      </c>
      <c r="I149" s="20">
        <f t="shared" si="11"/>
        <v>7</v>
      </c>
      <c r="J149" s="21">
        <f t="shared" si="12"/>
        <v>15555.33</v>
      </c>
    </row>
    <row r="150" spans="1:10" x14ac:dyDescent="0.15">
      <c r="A150" s="6">
        <v>149</v>
      </c>
      <c r="B150" s="25" t="s">
        <v>286</v>
      </c>
      <c r="C150" s="26" t="s">
        <v>214</v>
      </c>
      <c r="D150" s="27">
        <v>10677</v>
      </c>
      <c r="E150" s="28">
        <v>43991</v>
      </c>
      <c r="F150" s="28" t="s">
        <v>268</v>
      </c>
      <c r="G150" s="19">
        <v>10677</v>
      </c>
      <c r="H150" s="6" t="s">
        <v>14</v>
      </c>
      <c r="I150" s="20">
        <f t="shared" si="11"/>
        <v>7</v>
      </c>
      <c r="J150" s="21">
        <f t="shared" si="12"/>
        <v>74739</v>
      </c>
    </row>
    <row r="151" spans="1:10" x14ac:dyDescent="0.15">
      <c r="A151" s="6">
        <v>150</v>
      </c>
      <c r="B151" s="25" t="s">
        <v>287</v>
      </c>
      <c r="C151" s="26" t="s">
        <v>214</v>
      </c>
      <c r="D151" s="27">
        <v>4850</v>
      </c>
      <c r="E151" s="28">
        <v>43991</v>
      </c>
      <c r="F151" s="28" t="s">
        <v>268</v>
      </c>
      <c r="G151" s="19">
        <v>4850</v>
      </c>
      <c r="H151" s="6" t="s">
        <v>14</v>
      </c>
      <c r="I151" s="20">
        <f t="shared" si="11"/>
        <v>7</v>
      </c>
      <c r="J151" s="21">
        <f t="shared" si="12"/>
        <v>33950</v>
      </c>
    </row>
    <row r="152" spans="1:10" x14ac:dyDescent="0.15">
      <c r="A152" s="6">
        <v>151</v>
      </c>
      <c r="B152" s="25" t="s">
        <v>288</v>
      </c>
      <c r="C152" s="26" t="s">
        <v>234</v>
      </c>
      <c r="D152" s="27">
        <v>1395.09</v>
      </c>
      <c r="E152" s="28" t="s">
        <v>289</v>
      </c>
      <c r="F152" s="28" t="s">
        <v>290</v>
      </c>
      <c r="G152" s="19">
        <v>1395.09</v>
      </c>
      <c r="H152" s="6" t="s">
        <v>14</v>
      </c>
      <c r="I152" s="20">
        <f t="shared" si="11"/>
        <v>1</v>
      </c>
      <c r="J152" s="21">
        <f t="shared" si="12"/>
        <v>1395.09</v>
      </c>
    </row>
    <row r="153" spans="1:10" x14ac:dyDescent="0.15">
      <c r="A153" s="6">
        <v>152</v>
      </c>
      <c r="B153" s="25" t="s">
        <v>291</v>
      </c>
      <c r="C153" s="26" t="s">
        <v>292</v>
      </c>
      <c r="D153" s="27">
        <v>375</v>
      </c>
      <c r="E153" s="28" t="s">
        <v>293</v>
      </c>
      <c r="F153" s="28" t="s">
        <v>294</v>
      </c>
      <c r="G153" s="19">
        <v>375</v>
      </c>
      <c r="H153" s="6" t="s">
        <v>14</v>
      </c>
      <c r="I153" s="20">
        <f t="shared" si="11"/>
        <v>-3</v>
      </c>
      <c r="J153" s="21">
        <f t="shared" si="12"/>
        <v>-1125</v>
      </c>
    </row>
    <row r="154" spans="1:10" x14ac:dyDescent="0.15">
      <c r="A154" s="6">
        <v>153</v>
      </c>
      <c r="B154" s="25" t="s">
        <v>295</v>
      </c>
      <c r="C154" s="26" t="s">
        <v>292</v>
      </c>
      <c r="D154" s="27">
        <v>375</v>
      </c>
      <c r="E154" s="28" t="s">
        <v>293</v>
      </c>
      <c r="F154" s="28" t="s">
        <v>294</v>
      </c>
      <c r="G154" s="19">
        <v>375</v>
      </c>
      <c r="H154" s="6" t="s">
        <v>14</v>
      </c>
      <c r="I154" s="20">
        <f t="shared" si="11"/>
        <v>-3</v>
      </c>
      <c r="J154" s="21">
        <f t="shared" si="12"/>
        <v>-1125</v>
      </c>
    </row>
    <row r="155" spans="1:10" x14ac:dyDescent="0.15">
      <c r="A155" s="6">
        <v>154</v>
      </c>
      <c r="B155" s="25" t="s">
        <v>296</v>
      </c>
      <c r="C155" s="26" t="s">
        <v>292</v>
      </c>
      <c r="D155" s="27">
        <v>525</v>
      </c>
      <c r="E155" s="28" t="s">
        <v>293</v>
      </c>
      <c r="F155" s="28" t="s">
        <v>294</v>
      </c>
      <c r="G155" s="19">
        <v>525</v>
      </c>
      <c r="H155" s="6" t="s">
        <v>14</v>
      </c>
      <c r="I155" s="20">
        <f t="shared" si="11"/>
        <v>-3</v>
      </c>
      <c r="J155" s="21">
        <f t="shared" si="12"/>
        <v>-1575</v>
      </c>
    </row>
    <row r="156" spans="1:10" x14ac:dyDescent="0.15">
      <c r="A156" s="6">
        <v>155</v>
      </c>
      <c r="B156" s="25" t="s">
        <v>297</v>
      </c>
      <c r="C156" s="26" t="s">
        <v>179</v>
      </c>
      <c r="D156" s="27">
        <v>33101.730000000003</v>
      </c>
      <c r="E156" s="28" t="s">
        <v>237</v>
      </c>
      <c r="F156" s="28" t="s">
        <v>298</v>
      </c>
      <c r="G156" s="19">
        <v>33101.730000000003</v>
      </c>
      <c r="H156" s="6" t="s">
        <v>14</v>
      </c>
      <c r="I156" s="20">
        <f t="shared" si="11"/>
        <v>5</v>
      </c>
      <c r="J156" s="21">
        <f t="shared" si="12"/>
        <v>165508.65000000002</v>
      </c>
    </row>
    <row r="157" spans="1:10" x14ac:dyDescent="0.15">
      <c r="A157" s="6">
        <v>156</v>
      </c>
      <c r="B157" s="25" t="s">
        <v>299</v>
      </c>
      <c r="C157" s="26" t="s">
        <v>211</v>
      </c>
      <c r="D157" s="27">
        <v>76585.009999999995</v>
      </c>
      <c r="E157" s="28" t="s">
        <v>259</v>
      </c>
      <c r="F157" s="28" t="s">
        <v>249</v>
      </c>
      <c r="G157" s="19">
        <v>76585.009999999995</v>
      </c>
      <c r="H157" s="6" t="s">
        <v>14</v>
      </c>
      <c r="I157" s="20">
        <f t="shared" si="11"/>
        <v>20</v>
      </c>
      <c r="J157" s="21">
        <f t="shared" si="12"/>
        <v>1531700.2</v>
      </c>
    </row>
    <row r="158" spans="1:10" x14ac:dyDescent="0.15">
      <c r="A158" s="6">
        <v>157</v>
      </c>
      <c r="B158" s="25" t="s">
        <v>300</v>
      </c>
      <c r="C158" s="26" t="s">
        <v>187</v>
      </c>
      <c r="D158" s="27">
        <v>311.8</v>
      </c>
      <c r="E158" s="28" t="s">
        <v>211</v>
      </c>
      <c r="F158" s="28" t="s">
        <v>283</v>
      </c>
      <c r="G158" s="19">
        <v>311.8</v>
      </c>
      <c r="H158" s="6" t="s">
        <v>14</v>
      </c>
      <c r="I158" s="20">
        <f t="shared" si="11"/>
        <v>33</v>
      </c>
      <c r="J158" s="21">
        <f t="shared" si="12"/>
        <v>10289.4</v>
      </c>
    </row>
    <row r="159" spans="1:10" x14ac:dyDescent="0.15">
      <c r="A159" s="6">
        <v>158</v>
      </c>
      <c r="B159" s="25" t="s">
        <v>301</v>
      </c>
      <c r="C159" s="26" t="s">
        <v>256</v>
      </c>
      <c r="D159" s="27">
        <v>2495.31</v>
      </c>
      <c r="E159" s="28" t="s">
        <v>289</v>
      </c>
      <c r="F159" s="28" t="s">
        <v>283</v>
      </c>
      <c r="G159" s="19">
        <v>2495.31</v>
      </c>
      <c r="H159" s="6" t="s">
        <v>14</v>
      </c>
      <c r="I159" s="20">
        <f t="shared" si="11"/>
        <v>-10</v>
      </c>
      <c r="J159" s="21">
        <f t="shared" si="12"/>
        <v>-24953.1</v>
      </c>
    </row>
    <row r="160" spans="1:10" x14ac:dyDescent="0.15">
      <c r="A160" s="6">
        <v>159</v>
      </c>
      <c r="B160" s="25" t="s">
        <v>302</v>
      </c>
      <c r="C160" s="26" t="s">
        <v>263</v>
      </c>
      <c r="D160" s="27">
        <v>9000</v>
      </c>
      <c r="E160" s="28" t="s">
        <v>303</v>
      </c>
      <c r="F160" s="28" t="s">
        <v>283</v>
      </c>
      <c r="G160" s="19">
        <v>9000</v>
      </c>
      <c r="H160" s="6" t="s">
        <v>14</v>
      </c>
      <c r="I160" s="20">
        <f t="shared" si="11"/>
        <v>-4</v>
      </c>
      <c r="J160" s="21">
        <f t="shared" si="12"/>
        <v>-36000</v>
      </c>
    </row>
    <row r="161" spans="1:10" x14ac:dyDescent="0.15">
      <c r="A161" s="6">
        <v>160</v>
      </c>
      <c r="B161" s="25" t="s">
        <v>304</v>
      </c>
      <c r="C161" s="26" t="s">
        <v>232</v>
      </c>
      <c r="D161" s="27">
        <v>36.89</v>
      </c>
      <c r="E161" s="28" t="s">
        <v>281</v>
      </c>
      <c r="F161" s="28" t="s">
        <v>276</v>
      </c>
      <c r="G161" s="19">
        <v>36.89</v>
      </c>
      <c r="H161" s="6" t="s">
        <v>14</v>
      </c>
      <c r="I161" s="20">
        <f t="shared" si="11"/>
        <v>-4</v>
      </c>
      <c r="J161" s="21">
        <f t="shared" si="12"/>
        <v>-147.56</v>
      </c>
    </row>
    <row r="162" spans="1:10" x14ac:dyDescent="0.15">
      <c r="A162" s="6">
        <v>161</v>
      </c>
      <c r="B162" s="25" t="s">
        <v>305</v>
      </c>
      <c r="C162" s="26" t="s">
        <v>248</v>
      </c>
      <c r="D162" s="27">
        <v>764.3</v>
      </c>
      <c r="E162" s="28" t="s">
        <v>233</v>
      </c>
      <c r="F162" s="28" t="s">
        <v>306</v>
      </c>
      <c r="G162" s="19">
        <v>764.3</v>
      </c>
      <c r="H162" s="6" t="s">
        <v>14</v>
      </c>
      <c r="I162" s="20">
        <f t="shared" si="11"/>
        <v>35</v>
      </c>
      <c r="J162" s="21">
        <f t="shared" si="12"/>
        <v>26750.5</v>
      </c>
    </row>
    <row r="163" spans="1:10" x14ac:dyDescent="0.15">
      <c r="A163" s="6">
        <v>162</v>
      </c>
      <c r="B163" s="25" t="s">
        <v>307</v>
      </c>
      <c r="C163" s="26" t="s">
        <v>248</v>
      </c>
      <c r="D163" s="27">
        <v>438.5</v>
      </c>
      <c r="E163" s="28" t="s">
        <v>233</v>
      </c>
      <c r="F163" s="28" t="s">
        <v>308</v>
      </c>
      <c r="G163" s="19">
        <v>438.5</v>
      </c>
      <c r="H163" s="6" t="s">
        <v>14</v>
      </c>
      <c r="I163" s="20">
        <f t="shared" si="11"/>
        <v>-1</v>
      </c>
      <c r="J163" s="21">
        <f t="shared" si="12"/>
        <v>-438.5</v>
      </c>
    </row>
    <row r="164" spans="1:10" x14ac:dyDescent="0.15">
      <c r="A164" s="6">
        <v>163</v>
      </c>
      <c r="B164" s="25" t="s">
        <v>309</v>
      </c>
      <c r="C164" s="26" t="s">
        <v>212</v>
      </c>
      <c r="D164" s="27">
        <v>204.05</v>
      </c>
      <c r="E164" s="28" t="s">
        <v>310</v>
      </c>
      <c r="F164" s="28" t="s">
        <v>311</v>
      </c>
      <c r="G164" s="19">
        <v>204.05</v>
      </c>
      <c r="H164" s="6" t="s">
        <v>14</v>
      </c>
      <c r="I164" s="20">
        <f t="shared" si="11"/>
        <v>3</v>
      </c>
      <c r="J164" s="21">
        <f t="shared" si="12"/>
        <v>612.15000000000009</v>
      </c>
    </row>
    <row r="165" spans="1:10" x14ac:dyDescent="0.15">
      <c r="A165" s="6">
        <v>164</v>
      </c>
      <c r="B165" s="25" t="s">
        <v>312</v>
      </c>
      <c r="C165" s="26" t="s">
        <v>212</v>
      </c>
      <c r="D165" s="27">
        <v>0.22</v>
      </c>
      <c r="E165" s="28" t="s">
        <v>310</v>
      </c>
      <c r="F165" s="28" t="s">
        <v>311</v>
      </c>
      <c r="G165" s="19">
        <v>0.22</v>
      </c>
      <c r="H165" s="6" t="s">
        <v>14</v>
      </c>
      <c r="I165" s="20">
        <f t="shared" si="11"/>
        <v>3</v>
      </c>
      <c r="J165" s="21">
        <f t="shared" si="12"/>
        <v>0.66</v>
      </c>
    </row>
    <row r="166" spans="1:10" x14ac:dyDescent="0.15">
      <c r="A166" s="6">
        <v>165</v>
      </c>
      <c r="B166" s="25" t="s">
        <v>313</v>
      </c>
      <c r="C166" s="26" t="s">
        <v>231</v>
      </c>
      <c r="D166" s="27">
        <v>680</v>
      </c>
      <c r="E166" s="28" t="s">
        <v>314</v>
      </c>
      <c r="F166" s="28" t="s">
        <v>308</v>
      </c>
      <c r="G166" s="19">
        <v>680</v>
      </c>
      <c r="H166" s="6" t="s">
        <v>14</v>
      </c>
      <c r="I166" s="20">
        <f t="shared" si="11"/>
        <v>-32</v>
      </c>
      <c r="J166" s="21">
        <f t="shared" si="12"/>
        <v>-21760</v>
      </c>
    </row>
    <row r="167" spans="1:10" x14ac:dyDescent="0.15">
      <c r="A167" s="6">
        <v>166</v>
      </c>
      <c r="B167" s="25" t="s">
        <v>315</v>
      </c>
      <c r="C167" s="26" t="s">
        <v>283</v>
      </c>
      <c r="D167" s="27">
        <v>217686.13</v>
      </c>
      <c r="E167" s="28" t="s">
        <v>316</v>
      </c>
      <c r="F167" s="28" t="s">
        <v>298</v>
      </c>
      <c r="G167" s="19">
        <v>217686.13</v>
      </c>
      <c r="H167" s="6" t="s">
        <v>14</v>
      </c>
      <c r="I167" s="20">
        <f t="shared" si="11"/>
        <v>-28</v>
      </c>
      <c r="J167" s="21">
        <f t="shared" si="12"/>
        <v>-6095211.6400000006</v>
      </c>
    </row>
    <row r="168" spans="1:10" x14ac:dyDescent="0.15">
      <c r="A168" s="6">
        <v>167</v>
      </c>
      <c r="B168" s="25" t="s">
        <v>317</v>
      </c>
      <c r="C168" s="26" t="s">
        <v>318</v>
      </c>
      <c r="D168" s="27">
        <v>798.85</v>
      </c>
      <c r="E168" s="28" t="s">
        <v>318</v>
      </c>
      <c r="F168" s="28" t="s">
        <v>311</v>
      </c>
      <c r="G168" s="19">
        <v>798.85</v>
      </c>
      <c r="H168" s="6" t="s">
        <v>14</v>
      </c>
      <c r="I168" s="20">
        <f t="shared" si="11"/>
        <v>5</v>
      </c>
      <c r="J168" s="21">
        <f t="shared" si="12"/>
        <v>3994.25</v>
      </c>
    </row>
    <row r="169" spans="1:10" x14ac:dyDescent="0.15">
      <c r="A169" s="6">
        <v>168</v>
      </c>
      <c r="B169" s="25" t="s">
        <v>319</v>
      </c>
      <c r="C169" s="26" t="s">
        <v>310</v>
      </c>
      <c r="D169" s="27">
        <v>1024.47</v>
      </c>
      <c r="E169" s="28">
        <v>43969</v>
      </c>
      <c r="F169" s="28" t="s">
        <v>320</v>
      </c>
      <c r="G169" s="19">
        <v>1024.47</v>
      </c>
      <c r="H169" s="6" t="s">
        <v>14</v>
      </c>
      <c r="I169" s="20">
        <f t="shared" si="11"/>
        <v>2</v>
      </c>
      <c r="J169" s="21">
        <f t="shared" si="12"/>
        <v>2048.94</v>
      </c>
    </row>
    <row r="170" spans="1:10" x14ac:dyDescent="0.15">
      <c r="A170" s="6">
        <v>169</v>
      </c>
      <c r="B170" s="25" t="s">
        <v>321</v>
      </c>
      <c r="C170" s="26" t="s">
        <v>283</v>
      </c>
      <c r="D170" s="27">
        <v>6176.99</v>
      </c>
      <c r="E170" s="28" t="s">
        <v>316</v>
      </c>
      <c r="F170" s="28" t="s">
        <v>289</v>
      </c>
      <c r="G170" s="19">
        <v>6176.99</v>
      </c>
      <c r="H170" s="6" t="s">
        <v>14</v>
      </c>
      <c r="I170" s="20">
        <f t="shared" si="11"/>
        <v>-20</v>
      </c>
      <c r="J170" s="21">
        <f t="shared" si="12"/>
        <v>-123539.79999999999</v>
      </c>
    </row>
    <row r="171" spans="1:10" x14ac:dyDescent="0.15">
      <c r="A171" s="6">
        <v>170</v>
      </c>
      <c r="B171" s="25" t="s">
        <v>322</v>
      </c>
      <c r="C171" s="26" t="s">
        <v>241</v>
      </c>
      <c r="D171" s="27">
        <v>15002</v>
      </c>
      <c r="E171" s="28" t="s">
        <v>233</v>
      </c>
      <c r="F171" s="28" t="s">
        <v>323</v>
      </c>
      <c r="G171" s="19">
        <v>15002</v>
      </c>
      <c r="H171" s="6" t="s">
        <v>14</v>
      </c>
      <c r="I171" s="20">
        <f t="shared" si="11"/>
        <v>36</v>
      </c>
      <c r="J171" s="21">
        <f t="shared" si="12"/>
        <v>540072</v>
      </c>
    </row>
    <row r="172" spans="1:10" x14ac:dyDescent="0.15">
      <c r="A172" s="6">
        <v>171</v>
      </c>
      <c r="B172" s="25" t="s">
        <v>324</v>
      </c>
      <c r="C172" s="26" t="s">
        <v>325</v>
      </c>
      <c r="D172" s="27">
        <v>15125</v>
      </c>
      <c r="E172" s="28" t="s">
        <v>314</v>
      </c>
      <c r="F172" s="28" t="s">
        <v>249</v>
      </c>
      <c r="G172" s="19">
        <v>15125</v>
      </c>
      <c r="H172" s="6" t="s">
        <v>14</v>
      </c>
      <c r="I172" s="20">
        <f t="shared" si="11"/>
        <v>-37</v>
      </c>
      <c r="J172" s="21">
        <f t="shared" si="12"/>
        <v>-559625</v>
      </c>
    </row>
    <row r="173" spans="1:10" x14ac:dyDescent="0.15">
      <c r="A173" s="6">
        <v>172</v>
      </c>
      <c r="B173" s="25" t="s">
        <v>326</v>
      </c>
      <c r="C173" s="26" t="s">
        <v>325</v>
      </c>
      <c r="D173" s="27">
        <v>4750</v>
      </c>
      <c r="E173" s="28" t="s">
        <v>327</v>
      </c>
      <c r="F173" s="28" t="s">
        <v>249</v>
      </c>
      <c r="G173" s="19">
        <v>4750</v>
      </c>
      <c r="H173" s="6" t="s">
        <v>14</v>
      </c>
      <c r="I173" s="20">
        <f t="shared" si="11"/>
        <v>-13</v>
      </c>
      <c r="J173" s="21">
        <f t="shared" si="12"/>
        <v>-61750</v>
      </c>
    </row>
    <row r="174" spans="1:10" x14ac:dyDescent="0.15">
      <c r="A174" s="6">
        <v>173</v>
      </c>
      <c r="B174" s="25" t="s">
        <v>328</v>
      </c>
      <c r="C174" s="26" t="s">
        <v>318</v>
      </c>
      <c r="D174" s="27">
        <v>180</v>
      </c>
      <c r="E174" s="28" t="s">
        <v>329</v>
      </c>
      <c r="F174" s="28" t="s">
        <v>330</v>
      </c>
      <c r="G174" s="19">
        <v>180</v>
      </c>
      <c r="H174" s="6" t="s">
        <v>14</v>
      </c>
      <c r="I174" s="20">
        <f t="shared" si="11"/>
        <v>13</v>
      </c>
      <c r="J174" s="21">
        <f t="shared" si="12"/>
        <v>2340</v>
      </c>
    </row>
    <row r="175" spans="1:10" x14ac:dyDescent="0.15">
      <c r="A175" s="6">
        <v>174</v>
      </c>
      <c r="B175" s="25" t="s">
        <v>331</v>
      </c>
      <c r="C175" s="26" t="s">
        <v>311</v>
      </c>
      <c r="D175" s="27">
        <v>71.239999999999995</v>
      </c>
      <c r="E175" s="28" t="s">
        <v>314</v>
      </c>
      <c r="F175" s="28" t="s">
        <v>332</v>
      </c>
      <c r="G175" s="19">
        <v>71.239999999999995</v>
      </c>
      <c r="H175" s="6" t="s">
        <v>14</v>
      </c>
      <c r="I175" s="20">
        <f t="shared" si="11"/>
        <v>-2</v>
      </c>
      <c r="J175" s="21">
        <f t="shared" si="12"/>
        <v>-142.47999999999999</v>
      </c>
    </row>
    <row r="176" spans="1:10" x14ac:dyDescent="0.15">
      <c r="A176" s="6">
        <v>175</v>
      </c>
      <c r="B176" s="25" t="s">
        <v>333</v>
      </c>
      <c r="C176" s="26" t="s">
        <v>276</v>
      </c>
      <c r="D176" s="27">
        <v>460.79</v>
      </c>
      <c r="E176" s="28" t="s">
        <v>314</v>
      </c>
      <c r="F176" s="28" t="s">
        <v>332</v>
      </c>
      <c r="G176" s="19">
        <v>460.79</v>
      </c>
      <c r="H176" s="6" t="s">
        <v>14</v>
      </c>
      <c r="I176" s="20">
        <f t="shared" si="11"/>
        <v>-2</v>
      </c>
      <c r="J176" s="21">
        <f t="shared" si="12"/>
        <v>-921.58</v>
      </c>
    </row>
    <row r="177" spans="1:10" x14ac:dyDescent="0.15">
      <c r="A177" s="6">
        <v>176</v>
      </c>
      <c r="B177" s="25" t="s">
        <v>334</v>
      </c>
      <c r="C177" s="26" t="s">
        <v>335</v>
      </c>
      <c r="D177" s="27">
        <v>400.66</v>
      </c>
      <c r="E177" s="28">
        <v>44006</v>
      </c>
      <c r="F177" s="28" t="s">
        <v>336</v>
      </c>
      <c r="G177" s="19">
        <v>400.66</v>
      </c>
      <c r="H177" s="6" t="s">
        <v>14</v>
      </c>
      <c r="I177" s="20">
        <f t="shared" si="11"/>
        <v>0</v>
      </c>
      <c r="J177" s="21">
        <f t="shared" si="12"/>
        <v>0</v>
      </c>
    </row>
    <row r="178" spans="1:10" x14ac:dyDescent="0.15">
      <c r="A178" s="6">
        <v>177</v>
      </c>
      <c r="B178" s="25" t="s">
        <v>337</v>
      </c>
      <c r="C178" s="26" t="s">
        <v>190</v>
      </c>
      <c r="D178" s="27">
        <v>300</v>
      </c>
      <c r="E178" s="28" t="s">
        <v>290</v>
      </c>
      <c r="F178" s="28" t="s">
        <v>327</v>
      </c>
      <c r="G178" s="19">
        <v>300</v>
      </c>
      <c r="H178" s="6" t="s">
        <v>14</v>
      </c>
      <c r="I178" s="20">
        <f t="shared" si="11"/>
        <v>20</v>
      </c>
      <c r="J178" s="21">
        <f t="shared" si="12"/>
        <v>6000</v>
      </c>
    </row>
    <row r="179" spans="1:10" x14ac:dyDescent="0.15">
      <c r="A179" s="6">
        <v>178</v>
      </c>
      <c r="B179" s="25" t="s">
        <v>338</v>
      </c>
      <c r="C179" s="26" t="s">
        <v>289</v>
      </c>
      <c r="D179" s="27">
        <v>25519.7</v>
      </c>
      <c r="E179" s="28" t="s">
        <v>339</v>
      </c>
      <c r="F179" s="28" t="s">
        <v>294</v>
      </c>
      <c r="G179" s="19">
        <v>25519.7</v>
      </c>
      <c r="H179" s="6" t="s">
        <v>14</v>
      </c>
      <c r="I179" s="20">
        <f t="shared" si="11"/>
        <v>-8</v>
      </c>
      <c r="J179" s="21">
        <f t="shared" si="12"/>
        <v>-204157.6</v>
      </c>
    </row>
    <row r="180" spans="1:10" x14ac:dyDescent="0.15">
      <c r="A180" s="6">
        <v>179</v>
      </c>
      <c r="B180" s="25" t="s">
        <v>340</v>
      </c>
      <c r="C180" s="26" t="s">
        <v>308</v>
      </c>
      <c r="D180" s="27">
        <v>260</v>
      </c>
      <c r="E180" s="28" t="s">
        <v>314</v>
      </c>
      <c r="F180" s="28" t="s">
        <v>332</v>
      </c>
      <c r="G180" s="19">
        <v>260</v>
      </c>
      <c r="H180" s="6" t="s">
        <v>14</v>
      </c>
      <c r="I180" s="20">
        <f t="shared" si="11"/>
        <v>-2</v>
      </c>
      <c r="J180" s="21">
        <f t="shared" si="12"/>
        <v>-520</v>
      </c>
    </row>
    <row r="181" spans="1:10" x14ac:dyDescent="0.15">
      <c r="A181" s="6">
        <v>180</v>
      </c>
      <c r="B181" s="25" t="s">
        <v>341</v>
      </c>
      <c r="C181" s="26" t="s">
        <v>342</v>
      </c>
      <c r="D181" s="27">
        <v>17110.5</v>
      </c>
      <c r="E181" s="28" t="s">
        <v>343</v>
      </c>
      <c r="F181" s="28" t="s">
        <v>344</v>
      </c>
      <c r="G181" s="19">
        <v>17110.5</v>
      </c>
      <c r="H181" s="6" t="s">
        <v>14</v>
      </c>
      <c r="I181" s="20">
        <f t="shared" si="11"/>
        <v>15</v>
      </c>
      <c r="J181" s="21">
        <f t="shared" si="12"/>
        <v>256657.5</v>
      </c>
    </row>
    <row r="182" spans="1:10" x14ac:dyDescent="0.15">
      <c r="A182" s="6">
        <v>181</v>
      </c>
      <c r="B182" s="25" t="s">
        <v>345</v>
      </c>
      <c r="C182" s="26" t="s">
        <v>346</v>
      </c>
      <c r="D182" s="27">
        <v>680</v>
      </c>
      <c r="E182" s="28" t="s">
        <v>347</v>
      </c>
      <c r="F182" s="28" t="s">
        <v>332</v>
      </c>
      <c r="G182" s="19">
        <v>680</v>
      </c>
      <c r="H182" s="6" t="s">
        <v>14</v>
      </c>
      <c r="I182" s="20">
        <f t="shared" si="11"/>
        <v>-4</v>
      </c>
      <c r="J182" s="21">
        <f t="shared" si="12"/>
        <v>-2720</v>
      </c>
    </row>
    <row r="183" spans="1:10" x14ac:dyDescent="0.15">
      <c r="A183" s="6">
        <v>182</v>
      </c>
      <c r="B183" s="25" t="s">
        <v>348</v>
      </c>
      <c r="C183" s="26" t="s">
        <v>276</v>
      </c>
      <c r="D183" s="27">
        <v>450</v>
      </c>
      <c r="E183" s="28" t="s">
        <v>314</v>
      </c>
      <c r="F183" s="28" t="s">
        <v>330</v>
      </c>
      <c r="G183" s="19">
        <v>450</v>
      </c>
      <c r="H183" s="6" t="s">
        <v>14</v>
      </c>
      <c r="I183" s="20">
        <f t="shared" si="11"/>
        <v>-9</v>
      </c>
      <c r="J183" s="21">
        <f t="shared" si="12"/>
        <v>-4050</v>
      </c>
    </row>
    <row r="184" spans="1:10" x14ac:dyDescent="0.15">
      <c r="A184" s="6">
        <v>183</v>
      </c>
      <c r="B184" s="25" t="s">
        <v>349</v>
      </c>
      <c r="C184" s="26" t="s">
        <v>177</v>
      </c>
      <c r="D184" s="27">
        <v>158</v>
      </c>
      <c r="E184" s="28" t="s">
        <v>327</v>
      </c>
      <c r="F184" s="28" t="s">
        <v>294</v>
      </c>
      <c r="G184" s="19">
        <v>158</v>
      </c>
      <c r="H184" s="6" t="s">
        <v>14</v>
      </c>
      <c r="I184" s="20">
        <f t="shared" si="11"/>
        <v>1</v>
      </c>
      <c r="J184" s="21">
        <f t="shared" si="12"/>
        <v>158</v>
      </c>
    </row>
    <row r="185" spans="1:10" x14ac:dyDescent="0.15">
      <c r="A185" s="6">
        <v>184</v>
      </c>
      <c r="B185" s="25" t="s">
        <v>350</v>
      </c>
      <c r="C185" s="26" t="s">
        <v>351</v>
      </c>
      <c r="D185" s="27">
        <v>1189.5</v>
      </c>
      <c r="E185" s="28" t="s">
        <v>323</v>
      </c>
      <c r="F185" s="28" t="s">
        <v>330</v>
      </c>
      <c r="G185" s="19">
        <v>1189.5</v>
      </c>
      <c r="H185" s="6" t="s">
        <v>14</v>
      </c>
      <c r="I185" s="20">
        <f t="shared" si="11"/>
        <v>-14</v>
      </c>
      <c r="J185" s="21">
        <f t="shared" si="12"/>
        <v>-16653</v>
      </c>
    </row>
    <row r="186" spans="1:10" x14ac:dyDescent="0.15">
      <c r="A186" s="6">
        <v>185</v>
      </c>
      <c r="B186" s="25" t="s">
        <v>352</v>
      </c>
      <c r="C186" s="26" t="s">
        <v>278</v>
      </c>
      <c r="D186" s="27">
        <v>2529.13</v>
      </c>
      <c r="E186" s="28" t="s">
        <v>353</v>
      </c>
      <c r="F186" s="28" t="s">
        <v>330</v>
      </c>
      <c r="G186" s="19">
        <v>2529.13</v>
      </c>
      <c r="H186" s="6" t="s">
        <v>14</v>
      </c>
      <c r="I186" s="20">
        <f t="shared" si="11"/>
        <v>-5</v>
      </c>
      <c r="J186" s="21">
        <f t="shared" si="12"/>
        <v>-12645.650000000001</v>
      </c>
    </row>
    <row r="187" spans="1:10" x14ac:dyDescent="0.15">
      <c r="A187" s="6">
        <v>186</v>
      </c>
      <c r="B187" s="25" t="s">
        <v>354</v>
      </c>
      <c r="C187" s="26" t="s">
        <v>233</v>
      </c>
      <c r="D187" s="27">
        <v>11792</v>
      </c>
      <c r="E187" s="28" t="s">
        <v>314</v>
      </c>
      <c r="F187" s="28" t="s">
        <v>347</v>
      </c>
      <c r="G187" s="19">
        <v>11792</v>
      </c>
      <c r="H187" s="6" t="s">
        <v>14</v>
      </c>
      <c r="I187" s="20">
        <f t="shared" si="11"/>
        <v>2</v>
      </c>
      <c r="J187" s="21">
        <f t="shared" si="12"/>
        <v>23584</v>
      </c>
    </row>
    <row r="188" spans="1:10" x14ac:dyDescent="0.15">
      <c r="A188" s="6">
        <v>187</v>
      </c>
      <c r="B188" s="25" t="s">
        <v>355</v>
      </c>
      <c r="C188" s="26" t="s">
        <v>233</v>
      </c>
      <c r="D188" s="27">
        <v>235.95</v>
      </c>
      <c r="E188" s="28">
        <v>43992</v>
      </c>
      <c r="F188" s="28" t="s">
        <v>356</v>
      </c>
      <c r="G188" s="19">
        <v>235.95</v>
      </c>
      <c r="H188" s="6" t="s">
        <v>14</v>
      </c>
      <c r="I188" s="20">
        <f t="shared" si="11"/>
        <v>0</v>
      </c>
      <c r="J188" s="21">
        <f t="shared" si="12"/>
        <v>0</v>
      </c>
    </row>
    <row r="189" spans="1:10" x14ac:dyDescent="0.15">
      <c r="A189" s="6">
        <v>188</v>
      </c>
      <c r="B189" s="25" t="s">
        <v>357</v>
      </c>
      <c r="C189" s="26" t="s">
        <v>351</v>
      </c>
      <c r="D189" s="27">
        <v>10000</v>
      </c>
      <c r="E189" s="28" t="s">
        <v>306</v>
      </c>
      <c r="F189" s="28" t="s">
        <v>356</v>
      </c>
      <c r="G189" s="19">
        <v>10000</v>
      </c>
      <c r="H189" s="6" t="s">
        <v>14</v>
      </c>
      <c r="I189" s="20">
        <f t="shared" si="11"/>
        <v>6</v>
      </c>
      <c r="J189" s="21">
        <f t="shared" si="12"/>
        <v>60000</v>
      </c>
    </row>
    <row r="190" spans="1:10" x14ac:dyDescent="0.15">
      <c r="A190" s="6">
        <v>189</v>
      </c>
      <c r="B190" s="25" t="s">
        <v>358</v>
      </c>
      <c r="C190" s="26" t="s">
        <v>351</v>
      </c>
      <c r="D190" s="27">
        <v>4600</v>
      </c>
      <c r="E190" s="28" t="s">
        <v>306</v>
      </c>
      <c r="F190" s="28" t="s">
        <v>356</v>
      </c>
      <c r="G190" s="19">
        <v>4600</v>
      </c>
      <c r="H190" s="6" t="s">
        <v>14</v>
      </c>
      <c r="I190" s="20">
        <f t="shared" si="11"/>
        <v>6</v>
      </c>
      <c r="J190" s="21">
        <f t="shared" si="12"/>
        <v>27600</v>
      </c>
    </row>
    <row r="191" spans="1:10" x14ac:dyDescent="0.15">
      <c r="A191" s="6">
        <v>190</v>
      </c>
      <c r="B191" s="25" t="s">
        <v>359</v>
      </c>
      <c r="C191" s="26" t="s">
        <v>327</v>
      </c>
      <c r="D191" s="27">
        <v>2609.5100000000002</v>
      </c>
      <c r="E191" s="28" t="s">
        <v>360</v>
      </c>
      <c r="F191" s="28" t="s">
        <v>361</v>
      </c>
      <c r="G191" s="19">
        <v>2609.5100000000002</v>
      </c>
      <c r="H191" s="6" t="s">
        <v>14</v>
      </c>
      <c r="I191" s="20">
        <f t="shared" si="11"/>
        <v>1</v>
      </c>
      <c r="J191" s="21">
        <f t="shared" si="12"/>
        <v>2609.5100000000002</v>
      </c>
    </row>
    <row r="192" spans="1:10" x14ac:dyDescent="0.15">
      <c r="A192" s="6">
        <v>191</v>
      </c>
      <c r="B192" s="25" t="s">
        <v>362</v>
      </c>
      <c r="C192" s="26" t="s">
        <v>363</v>
      </c>
      <c r="D192" s="27">
        <v>1179.98</v>
      </c>
      <c r="E192" s="28" t="s">
        <v>364</v>
      </c>
      <c r="F192" s="28" t="s">
        <v>330</v>
      </c>
      <c r="G192" s="19">
        <v>1179.98</v>
      </c>
      <c r="H192" s="6" t="s">
        <v>14</v>
      </c>
      <c r="I192" s="20">
        <f t="shared" si="11"/>
        <v>-22</v>
      </c>
      <c r="J192" s="21">
        <f t="shared" si="12"/>
        <v>-25959.56</v>
      </c>
    </row>
    <row r="193" spans="1:10" x14ac:dyDescent="0.15">
      <c r="A193" s="6">
        <v>192</v>
      </c>
      <c r="B193" s="25" t="s">
        <v>365</v>
      </c>
      <c r="C193" s="26" t="s">
        <v>366</v>
      </c>
      <c r="D193" s="27">
        <v>1845</v>
      </c>
      <c r="E193" s="28" t="s">
        <v>330</v>
      </c>
      <c r="F193" s="28" t="s">
        <v>367</v>
      </c>
      <c r="G193" s="19">
        <v>1845</v>
      </c>
      <c r="H193" s="6" t="s">
        <v>14</v>
      </c>
      <c r="I193" s="20">
        <f t="shared" si="11"/>
        <v>4</v>
      </c>
      <c r="J193" s="21">
        <f t="shared" si="12"/>
        <v>7380</v>
      </c>
    </row>
    <row r="194" spans="1:10" x14ac:dyDescent="0.15">
      <c r="A194" s="6">
        <v>193</v>
      </c>
      <c r="B194" s="25" t="s">
        <v>368</v>
      </c>
      <c r="C194" s="26" t="s">
        <v>363</v>
      </c>
      <c r="D194" s="27">
        <v>3045.12</v>
      </c>
      <c r="E194" s="28" t="s">
        <v>364</v>
      </c>
      <c r="F194" s="28" t="s">
        <v>330</v>
      </c>
      <c r="G194" s="19">
        <v>3045.12</v>
      </c>
      <c r="H194" s="6" t="s">
        <v>14</v>
      </c>
      <c r="I194" s="20">
        <f t="shared" si="11"/>
        <v>-22</v>
      </c>
      <c r="J194" s="21">
        <f t="shared" si="12"/>
        <v>-66992.639999999999</v>
      </c>
    </row>
    <row r="195" spans="1:10" x14ac:dyDescent="0.15">
      <c r="A195" s="6">
        <v>194</v>
      </c>
      <c r="B195" s="25" t="s">
        <v>369</v>
      </c>
      <c r="C195" s="26" t="s">
        <v>363</v>
      </c>
      <c r="D195" s="27">
        <v>2849.66</v>
      </c>
      <c r="E195" s="28" t="s">
        <v>364</v>
      </c>
      <c r="F195" s="28" t="s">
        <v>330</v>
      </c>
      <c r="G195" s="19">
        <v>2849.66</v>
      </c>
      <c r="H195" s="6" t="s">
        <v>14</v>
      </c>
      <c r="I195" s="20">
        <f t="shared" si="11"/>
        <v>-22</v>
      </c>
      <c r="J195" s="21">
        <f t="shared" si="12"/>
        <v>-62692.52</v>
      </c>
    </row>
    <row r="196" spans="1:10" x14ac:dyDescent="0.15">
      <c r="A196" s="6">
        <v>195</v>
      </c>
      <c r="B196" s="25" t="s">
        <v>370</v>
      </c>
      <c r="C196" s="26" t="s">
        <v>363</v>
      </c>
      <c r="D196" s="27">
        <v>317.2</v>
      </c>
      <c r="E196" s="28" t="s">
        <v>364</v>
      </c>
      <c r="F196" s="28" t="s">
        <v>330</v>
      </c>
      <c r="G196" s="19">
        <v>317.2</v>
      </c>
      <c r="H196" s="6" t="s">
        <v>14</v>
      </c>
      <c r="I196" s="20">
        <f t="shared" si="11"/>
        <v>-22</v>
      </c>
      <c r="J196" s="21">
        <f t="shared" si="12"/>
        <v>-6978.4</v>
      </c>
    </row>
    <row r="197" spans="1:10" x14ac:dyDescent="0.15">
      <c r="A197" s="6">
        <v>196</v>
      </c>
      <c r="B197" s="25" t="s">
        <v>371</v>
      </c>
      <c r="C197" s="26" t="s">
        <v>363</v>
      </c>
      <c r="D197" s="27">
        <v>4276.66</v>
      </c>
      <c r="E197" s="28" t="s">
        <v>364</v>
      </c>
      <c r="F197" s="28" t="s">
        <v>330</v>
      </c>
      <c r="G197" s="19">
        <v>4276.66</v>
      </c>
      <c r="H197" s="6" t="s">
        <v>14</v>
      </c>
      <c r="I197" s="20">
        <f t="shared" si="11"/>
        <v>-22</v>
      </c>
      <c r="J197" s="21">
        <f t="shared" si="12"/>
        <v>-94086.51999999999</v>
      </c>
    </row>
    <row r="198" spans="1:10" x14ac:dyDescent="0.15">
      <c r="A198" s="6">
        <v>197</v>
      </c>
      <c r="B198" s="25" t="s">
        <v>372</v>
      </c>
      <c r="C198" s="26" t="s">
        <v>373</v>
      </c>
      <c r="D198" s="27">
        <v>4377.3599999999997</v>
      </c>
      <c r="E198" s="28" t="s">
        <v>374</v>
      </c>
      <c r="F198" s="28" t="s">
        <v>323</v>
      </c>
      <c r="G198" s="19">
        <v>4377.3599999999997</v>
      </c>
      <c r="H198" s="6" t="s">
        <v>14</v>
      </c>
      <c r="I198" s="20">
        <f t="shared" si="11"/>
        <v>-16</v>
      </c>
      <c r="J198" s="21">
        <f t="shared" si="12"/>
        <v>-70037.759999999995</v>
      </c>
    </row>
    <row r="199" spans="1:10" x14ac:dyDescent="0.15">
      <c r="A199" s="6">
        <v>198</v>
      </c>
      <c r="B199" s="25" t="s">
        <v>375</v>
      </c>
      <c r="C199" s="26" t="s">
        <v>320</v>
      </c>
      <c r="D199" s="27">
        <v>8930</v>
      </c>
      <c r="E199" s="28" t="s">
        <v>376</v>
      </c>
      <c r="F199" s="28" t="s">
        <v>361</v>
      </c>
      <c r="G199" s="19">
        <v>8930</v>
      </c>
      <c r="H199" s="6" t="s">
        <v>14</v>
      </c>
      <c r="I199" s="20">
        <f t="shared" si="11"/>
        <v>-2</v>
      </c>
      <c r="J199" s="21">
        <f t="shared" si="12"/>
        <v>-17860</v>
      </c>
    </row>
    <row r="200" spans="1:10" x14ac:dyDescent="0.15">
      <c r="A200" s="6">
        <v>199</v>
      </c>
      <c r="B200" s="25" t="s">
        <v>377</v>
      </c>
      <c r="C200" s="26" t="s">
        <v>378</v>
      </c>
      <c r="D200" s="27">
        <v>951.6</v>
      </c>
      <c r="E200" s="28" t="s">
        <v>379</v>
      </c>
      <c r="F200" s="28" t="s">
        <v>293</v>
      </c>
      <c r="G200" s="19">
        <v>951.6</v>
      </c>
      <c r="H200" s="6" t="s">
        <v>14</v>
      </c>
      <c r="I200" s="20">
        <f t="shared" si="11"/>
        <v>-32</v>
      </c>
      <c r="J200" s="21">
        <f t="shared" si="12"/>
        <v>-30451.200000000001</v>
      </c>
    </row>
    <row r="201" spans="1:10" x14ac:dyDescent="0.15">
      <c r="A201" s="6">
        <v>200</v>
      </c>
      <c r="B201" s="25" t="s">
        <v>380</v>
      </c>
      <c r="C201" s="26" t="s">
        <v>293</v>
      </c>
      <c r="D201" s="27">
        <v>8017.04</v>
      </c>
      <c r="E201" s="28" t="s">
        <v>343</v>
      </c>
      <c r="F201" s="28" t="s">
        <v>381</v>
      </c>
      <c r="G201" s="19">
        <v>8017.04</v>
      </c>
      <c r="H201" s="6" t="s">
        <v>14</v>
      </c>
      <c r="I201" s="20">
        <f t="shared" si="11"/>
        <v>-3</v>
      </c>
      <c r="J201" s="21">
        <f t="shared" si="12"/>
        <v>-24051.119999999999</v>
      </c>
    </row>
    <row r="202" spans="1:10" x14ac:dyDescent="0.15">
      <c r="A202" s="6">
        <v>201</v>
      </c>
      <c r="B202" s="25" t="s">
        <v>382</v>
      </c>
      <c r="C202" s="26" t="s">
        <v>330</v>
      </c>
      <c r="D202" s="27">
        <v>3000</v>
      </c>
      <c r="E202" s="28" t="s">
        <v>330</v>
      </c>
      <c r="F202" s="28" t="s">
        <v>383</v>
      </c>
      <c r="G202" s="19">
        <v>3000</v>
      </c>
      <c r="H202" s="6" t="s">
        <v>14</v>
      </c>
      <c r="I202" s="20">
        <f t="shared" ref="I202:I208" si="13">F202-E202</f>
        <v>3</v>
      </c>
      <c r="J202" s="21">
        <f t="shared" ref="J202:J208" si="14">I202*D202</f>
        <v>9000</v>
      </c>
    </row>
    <row r="203" spans="1:10" x14ac:dyDescent="0.15">
      <c r="A203" s="6">
        <v>202</v>
      </c>
      <c r="B203" s="25" t="s">
        <v>384</v>
      </c>
      <c r="C203" s="26" t="s">
        <v>385</v>
      </c>
      <c r="D203" s="27">
        <v>2335.67</v>
      </c>
      <c r="E203" s="28" t="s">
        <v>386</v>
      </c>
      <c r="F203" s="28" t="s">
        <v>381</v>
      </c>
      <c r="G203" s="19">
        <v>2335.67</v>
      </c>
      <c r="H203" s="6" t="s">
        <v>14</v>
      </c>
      <c r="I203" s="20">
        <f t="shared" si="13"/>
        <v>-6</v>
      </c>
      <c r="J203" s="21">
        <f t="shared" si="14"/>
        <v>-14014.02</v>
      </c>
    </row>
    <row r="204" spans="1:10" x14ac:dyDescent="0.15">
      <c r="A204" s="6">
        <v>203</v>
      </c>
      <c r="B204" s="25" t="s">
        <v>387</v>
      </c>
      <c r="C204" s="26" t="s">
        <v>311</v>
      </c>
      <c r="D204" s="27">
        <v>18643.62</v>
      </c>
      <c r="E204" s="28" t="s">
        <v>385</v>
      </c>
      <c r="F204" s="28" t="s">
        <v>361</v>
      </c>
      <c r="G204" s="19">
        <v>18643.62</v>
      </c>
      <c r="H204" s="6" t="s">
        <v>14</v>
      </c>
      <c r="I204" s="20">
        <f t="shared" si="13"/>
        <v>35</v>
      </c>
      <c r="J204" s="21">
        <f t="shared" si="14"/>
        <v>652526.69999999995</v>
      </c>
    </row>
    <row r="205" spans="1:10" x14ac:dyDescent="0.15">
      <c r="A205" s="6">
        <v>204</v>
      </c>
      <c r="B205" s="25" t="s">
        <v>388</v>
      </c>
      <c r="C205" s="26" t="s">
        <v>323</v>
      </c>
      <c r="D205" s="27">
        <v>36.869999999999997</v>
      </c>
      <c r="E205" s="28">
        <v>43990</v>
      </c>
      <c r="F205" s="28" t="s">
        <v>389</v>
      </c>
      <c r="G205" s="19">
        <v>36.869999999999997</v>
      </c>
      <c r="H205" s="6" t="s">
        <v>14</v>
      </c>
      <c r="I205" s="20">
        <f t="shared" si="13"/>
        <v>7</v>
      </c>
      <c r="J205" s="21">
        <f t="shared" si="14"/>
        <v>258.08999999999997</v>
      </c>
    </row>
    <row r="206" spans="1:10" x14ac:dyDescent="0.15">
      <c r="A206" s="6">
        <v>205</v>
      </c>
      <c r="B206" s="25" t="s">
        <v>390</v>
      </c>
      <c r="C206" s="26" t="s">
        <v>306</v>
      </c>
      <c r="D206" s="27">
        <v>7000</v>
      </c>
      <c r="E206" s="28">
        <v>44016</v>
      </c>
      <c r="F206" s="28" t="s">
        <v>379</v>
      </c>
      <c r="G206" s="19">
        <v>7000</v>
      </c>
      <c r="H206" s="6" t="s">
        <v>14</v>
      </c>
      <c r="I206" s="20">
        <f t="shared" si="13"/>
        <v>-22</v>
      </c>
      <c r="J206" s="21">
        <f t="shared" si="14"/>
        <v>-154000</v>
      </c>
    </row>
    <row r="207" spans="1:10" x14ac:dyDescent="0.15">
      <c r="A207" s="6">
        <v>206</v>
      </c>
      <c r="B207" s="25" t="s">
        <v>390</v>
      </c>
      <c r="C207" s="26" t="s">
        <v>306</v>
      </c>
      <c r="D207" s="27">
        <v>7000</v>
      </c>
      <c r="E207" s="28">
        <v>44016</v>
      </c>
      <c r="F207" s="28" t="s">
        <v>379</v>
      </c>
      <c r="G207" s="19">
        <v>7000</v>
      </c>
      <c r="H207" s="6" t="s">
        <v>14</v>
      </c>
      <c r="I207" s="20">
        <f t="shared" si="13"/>
        <v>-22</v>
      </c>
      <c r="J207" s="21">
        <f t="shared" si="14"/>
        <v>-154000</v>
      </c>
    </row>
    <row r="208" spans="1:10" x14ac:dyDescent="0.15">
      <c r="A208" s="6">
        <v>207</v>
      </c>
      <c r="B208" s="25" t="s">
        <v>391</v>
      </c>
      <c r="C208" s="26" t="s">
        <v>392</v>
      </c>
      <c r="D208" s="27">
        <v>4.01</v>
      </c>
      <c r="E208" s="28" t="s">
        <v>393</v>
      </c>
      <c r="F208" s="28" t="s">
        <v>389</v>
      </c>
      <c r="G208" s="19">
        <v>4.01</v>
      </c>
      <c r="H208" s="6" t="s">
        <v>14</v>
      </c>
      <c r="I208" s="20">
        <f t="shared" si="13"/>
        <v>253</v>
      </c>
      <c r="J208" s="21">
        <f t="shared" si="14"/>
        <v>1014.53</v>
      </c>
    </row>
    <row r="209" spans="1:10" x14ac:dyDescent="0.15">
      <c r="A209" s="6">
        <v>208</v>
      </c>
      <c r="B209" s="25" t="s">
        <v>394</v>
      </c>
      <c r="C209" s="26" t="s">
        <v>256</v>
      </c>
      <c r="D209" s="27">
        <v>2500</v>
      </c>
      <c r="E209" s="28">
        <v>44048</v>
      </c>
      <c r="F209" s="28" t="s">
        <v>481</v>
      </c>
      <c r="G209" s="19">
        <v>2500</v>
      </c>
      <c r="H209" s="6" t="s">
        <v>15</v>
      </c>
      <c r="I209" s="20">
        <f t="shared" ref="I209" si="15">F209-E209</f>
        <v>1</v>
      </c>
      <c r="J209" s="21">
        <f t="shared" ref="J209" si="16">I209*D209</f>
        <v>2500</v>
      </c>
    </row>
    <row r="210" spans="1:10" x14ac:dyDescent="0.15">
      <c r="A210" s="6">
        <v>209</v>
      </c>
      <c r="B210" s="25" t="s">
        <v>395</v>
      </c>
      <c r="C210" s="26" t="s">
        <v>293</v>
      </c>
      <c r="D210" s="27">
        <v>300</v>
      </c>
      <c r="E210" s="28" t="s">
        <v>482</v>
      </c>
      <c r="F210" s="28" t="s">
        <v>483</v>
      </c>
      <c r="G210" s="19">
        <v>300</v>
      </c>
      <c r="H210" s="6" t="s">
        <v>15</v>
      </c>
      <c r="I210" s="20">
        <f t="shared" ref="I210:I270" si="17">F210-E210</f>
        <v>5</v>
      </c>
      <c r="J210" s="21">
        <f t="shared" ref="J210:J270" si="18">I210*D210</f>
        <v>1500</v>
      </c>
    </row>
    <row r="211" spans="1:10" x14ac:dyDescent="0.15">
      <c r="A211" s="6">
        <v>210</v>
      </c>
      <c r="B211" s="25" t="s">
        <v>396</v>
      </c>
      <c r="C211" s="26" t="s">
        <v>293</v>
      </c>
      <c r="D211" s="27">
        <v>300</v>
      </c>
      <c r="E211" s="28" t="s">
        <v>482</v>
      </c>
      <c r="F211" s="28" t="s">
        <v>483</v>
      </c>
      <c r="G211" s="19">
        <v>300</v>
      </c>
      <c r="H211" s="6" t="s">
        <v>15</v>
      </c>
      <c r="I211" s="20">
        <f t="shared" si="17"/>
        <v>5</v>
      </c>
      <c r="J211" s="21">
        <f t="shared" si="18"/>
        <v>1500</v>
      </c>
    </row>
    <row r="212" spans="1:10" x14ac:dyDescent="0.15">
      <c r="A212" s="6">
        <v>211</v>
      </c>
      <c r="B212" s="25" t="s">
        <v>397</v>
      </c>
      <c r="C212" s="26" t="s">
        <v>363</v>
      </c>
      <c r="D212" s="27">
        <v>884.36</v>
      </c>
      <c r="E212" s="28">
        <v>44012</v>
      </c>
      <c r="F212" s="28" t="s">
        <v>464</v>
      </c>
      <c r="G212" s="19">
        <v>884.36</v>
      </c>
      <c r="H212" s="6" t="s">
        <v>15</v>
      </c>
      <c r="I212" s="20">
        <f t="shared" si="17"/>
        <v>2</v>
      </c>
      <c r="J212" s="21">
        <f t="shared" si="18"/>
        <v>1768.72</v>
      </c>
    </row>
    <row r="213" spans="1:10" x14ac:dyDescent="0.15">
      <c r="A213" s="6">
        <v>212</v>
      </c>
      <c r="B213" s="25" t="s">
        <v>398</v>
      </c>
      <c r="C213" s="26" t="s">
        <v>347</v>
      </c>
      <c r="D213" s="27">
        <v>680</v>
      </c>
      <c r="E213" s="28" t="s">
        <v>464</v>
      </c>
      <c r="F213" s="28" t="s">
        <v>464</v>
      </c>
      <c r="G213" s="19">
        <v>680</v>
      </c>
      <c r="H213" s="6" t="s">
        <v>15</v>
      </c>
      <c r="I213" s="20">
        <f t="shared" si="17"/>
        <v>0</v>
      </c>
      <c r="J213" s="21">
        <f t="shared" si="18"/>
        <v>0</v>
      </c>
    </row>
    <row r="214" spans="1:10" x14ac:dyDescent="0.15">
      <c r="A214" s="6">
        <v>213</v>
      </c>
      <c r="B214" s="25" t="s">
        <v>399</v>
      </c>
      <c r="C214" s="26" t="s">
        <v>314</v>
      </c>
      <c r="D214" s="27">
        <v>3980</v>
      </c>
      <c r="E214" s="28" t="s">
        <v>459</v>
      </c>
      <c r="F214" s="28" t="s">
        <v>484</v>
      </c>
      <c r="G214" s="19">
        <v>3980</v>
      </c>
      <c r="H214" s="6" t="s">
        <v>15</v>
      </c>
      <c r="I214" s="20">
        <f t="shared" si="17"/>
        <v>9</v>
      </c>
      <c r="J214" s="21">
        <f t="shared" si="18"/>
        <v>35820</v>
      </c>
    </row>
    <row r="215" spans="1:10" x14ac:dyDescent="0.15">
      <c r="A215" s="6">
        <v>214</v>
      </c>
      <c r="B215" s="25" t="s">
        <v>400</v>
      </c>
      <c r="C215" s="26" t="s">
        <v>314</v>
      </c>
      <c r="D215" s="27">
        <v>236.5</v>
      </c>
      <c r="E215" s="28" t="s">
        <v>474</v>
      </c>
      <c r="F215" s="28" t="s">
        <v>473</v>
      </c>
      <c r="G215" s="19">
        <v>236.5</v>
      </c>
      <c r="H215" s="6" t="s">
        <v>15</v>
      </c>
      <c r="I215" s="20">
        <f t="shared" si="17"/>
        <v>-1</v>
      </c>
      <c r="J215" s="21">
        <f t="shared" si="18"/>
        <v>-236.5</v>
      </c>
    </row>
    <row r="216" spans="1:10" x14ac:dyDescent="0.15">
      <c r="A216" s="6">
        <v>215</v>
      </c>
      <c r="B216" s="25" t="s">
        <v>401</v>
      </c>
      <c r="C216" s="26" t="s">
        <v>379</v>
      </c>
      <c r="D216" s="27">
        <v>939.72</v>
      </c>
      <c r="E216" s="28" t="s">
        <v>485</v>
      </c>
      <c r="F216" s="28" t="s">
        <v>483</v>
      </c>
      <c r="G216" s="19">
        <v>939.72</v>
      </c>
      <c r="H216" s="6" t="s">
        <v>15</v>
      </c>
      <c r="I216" s="20">
        <f t="shared" si="17"/>
        <v>4</v>
      </c>
      <c r="J216" s="21">
        <f t="shared" si="18"/>
        <v>3758.88</v>
      </c>
    </row>
    <row r="217" spans="1:10" x14ac:dyDescent="0.15">
      <c r="A217" s="6">
        <v>216</v>
      </c>
      <c r="B217" s="25" t="s">
        <v>402</v>
      </c>
      <c r="C217" s="26" t="s">
        <v>381</v>
      </c>
      <c r="D217" s="27">
        <v>76585.009999999995</v>
      </c>
      <c r="E217" s="28" t="s">
        <v>467</v>
      </c>
      <c r="F217" s="28" t="s">
        <v>463</v>
      </c>
      <c r="G217" s="19">
        <v>76585.009999999995</v>
      </c>
      <c r="H217" s="6" t="s">
        <v>15</v>
      </c>
      <c r="I217" s="20">
        <f t="shared" si="17"/>
        <v>-2</v>
      </c>
      <c r="J217" s="21">
        <f t="shared" si="18"/>
        <v>-153170.01999999999</v>
      </c>
    </row>
    <row r="218" spans="1:10" x14ac:dyDescent="0.15">
      <c r="A218" s="6">
        <v>217</v>
      </c>
      <c r="B218" s="25" t="s">
        <v>403</v>
      </c>
      <c r="C218" s="26" t="s">
        <v>389</v>
      </c>
      <c r="D218" s="27">
        <v>525.55999999999995</v>
      </c>
      <c r="E218" s="28" t="s">
        <v>486</v>
      </c>
      <c r="F218" s="28" t="s">
        <v>486</v>
      </c>
      <c r="G218" s="19">
        <v>525.55999999999995</v>
      </c>
      <c r="H218" s="6" t="s">
        <v>15</v>
      </c>
      <c r="I218" s="20">
        <f t="shared" si="17"/>
        <v>0</v>
      </c>
      <c r="J218" s="21">
        <f t="shared" si="18"/>
        <v>0</v>
      </c>
    </row>
    <row r="219" spans="1:10" x14ac:dyDescent="0.15">
      <c r="A219" s="6">
        <v>218</v>
      </c>
      <c r="B219" s="25" t="s">
        <v>404</v>
      </c>
      <c r="C219" s="26" t="s">
        <v>456</v>
      </c>
      <c r="D219" s="27">
        <v>162.5</v>
      </c>
      <c r="E219" s="28" t="s">
        <v>474</v>
      </c>
      <c r="F219" s="28" t="s">
        <v>473</v>
      </c>
      <c r="G219" s="19">
        <v>162.5</v>
      </c>
      <c r="H219" s="6" t="s">
        <v>15</v>
      </c>
      <c r="I219" s="20">
        <f t="shared" si="17"/>
        <v>-1</v>
      </c>
      <c r="J219" s="21">
        <f t="shared" si="18"/>
        <v>-162.5</v>
      </c>
    </row>
    <row r="220" spans="1:10" x14ac:dyDescent="0.15">
      <c r="A220" s="6">
        <v>219</v>
      </c>
      <c r="B220" s="25" t="s">
        <v>405</v>
      </c>
      <c r="C220" s="26" t="s">
        <v>268</v>
      </c>
      <c r="D220" s="27">
        <v>260</v>
      </c>
      <c r="E220" s="28" t="s">
        <v>474</v>
      </c>
      <c r="F220" s="28" t="s">
        <v>473</v>
      </c>
      <c r="G220" s="19">
        <v>260</v>
      </c>
      <c r="H220" s="6" t="s">
        <v>15</v>
      </c>
      <c r="I220" s="20">
        <f t="shared" si="17"/>
        <v>-1</v>
      </c>
      <c r="J220" s="21">
        <f t="shared" si="18"/>
        <v>-260</v>
      </c>
    </row>
    <row r="221" spans="1:10" x14ac:dyDescent="0.15">
      <c r="A221" s="6">
        <v>220</v>
      </c>
      <c r="B221" s="25" t="s">
        <v>406</v>
      </c>
      <c r="C221" s="26" t="s">
        <v>457</v>
      </c>
      <c r="D221" s="27">
        <v>10000</v>
      </c>
      <c r="E221" s="28" t="s">
        <v>474</v>
      </c>
      <c r="F221" s="28" t="s">
        <v>473</v>
      </c>
      <c r="G221" s="19">
        <v>10000</v>
      </c>
      <c r="H221" s="6" t="s">
        <v>15</v>
      </c>
      <c r="I221" s="20">
        <f t="shared" si="17"/>
        <v>-1</v>
      </c>
      <c r="J221" s="21">
        <f t="shared" si="18"/>
        <v>-10000</v>
      </c>
    </row>
    <row r="222" spans="1:10" x14ac:dyDescent="0.15">
      <c r="A222" s="6">
        <v>221</v>
      </c>
      <c r="B222" s="25" t="s">
        <v>407</v>
      </c>
      <c r="C222" s="26" t="s">
        <v>458</v>
      </c>
      <c r="D222" s="27">
        <v>589.03</v>
      </c>
      <c r="E222" s="28" t="s">
        <v>487</v>
      </c>
      <c r="F222" s="28" t="s">
        <v>469</v>
      </c>
      <c r="G222" s="19">
        <v>589.03</v>
      </c>
      <c r="H222" s="6" t="s">
        <v>15</v>
      </c>
      <c r="I222" s="20">
        <f t="shared" si="17"/>
        <v>2</v>
      </c>
      <c r="J222" s="21">
        <f t="shared" si="18"/>
        <v>1178.06</v>
      </c>
    </row>
    <row r="223" spans="1:10" x14ac:dyDescent="0.15">
      <c r="A223" s="6">
        <v>222</v>
      </c>
      <c r="B223" s="25" t="s">
        <v>408</v>
      </c>
      <c r="C223" s="26" t="s">
        <v>458</v>
      </c>
      <c r="D223" s="27">
        <v>280</v>
      </c>
      <c r="E223" s="28" t="s">
        <v>474</v>
      </c>
      <c r="F223" s="28" t="s">
        <v>473</v>
      </c>
      <c r="G223" s="19">
        <v>280</v>
      </c>
      <c r="H223" s="6" t="s">
        <v>15</v>
      </c>
      <c r="I223" s="20">
        <f t="shared" si="17"/>
        <v>-1</v>
      </c>
      <c r="J223" s="21">
        <f t="shared" si="18"/>
        <v>-280</v>
      </c>
    </row>
    <row r="224" spans="1:10" x14ac:dyDescent="0.15">
      <c r="A224" s="6">
        <v>223</v>
      </c>
      <c r="B224" s="25" t="s">
        <v>409</v>
      </c>
      <c r="C224" s="26" t="s">
        <v>459</v>
      </c>
      <c r="D224" s="27">
        <v>240</v>
      </c>
      <c r="E224" s="28" t="s">
        <v>474</v>
      </c>
      <c r="F224" s="28" t="s">
        <v>473</v>
      </c>
      <c r="G224" s="19">
        <v>240</v>
      </c>
      <c r="H224" s="6" t="s">
        <v>15</v>
      </c>
      <c r="I224" s="20">
        <f t="shared" si="17"/>
        <v>-1</v>
      </c>
      <c r="J224" s="21">
        <f t="shared" si="18"/>
        <v>-240</v>
      </c>
    </row>
    <row r="225" spans="1:10" x14ac:dyDescent="0.15">
      <c r="A225" s="6">
        <v>224</v>
      </c>
      <c r="B225" s="25" t="s">
        <v>410</v>
      </c>
      <c r="C225" s="26" t="s">
        <v>460</v>
      </c>
      <c r="D225" s="27">
        <v>1387.5</v>
      </c>
      <c r="E225" s="28" t="s">
        <v>488</v>
      </c>
      <c r="F225" s="28" t="s">
        <v>473</v>
      </c>
      <c r="G225" s="19">
        <v>1387.5</v>
      </c>
      <c r="H225" s="6" t="s">
        <v>15</v>
      </c>
      <c r="I225" s="20">
        <f t="shared" si="17"/>
        <v>-2</v>
      </c>
      <c r="J225" s="21">
        <f t="shared" si="18"/>
        <v>-2775</v>
      </c>
    </row>
    <row r="226" spans="1:10" x14ac:dyDescent="0.15">
      <c r="A226" s="6">
        <v>225</v>
      </c>
      <c r="B226" s="25" t="s">
        <v>411</v>
      </c>
      <c r="C226" s="26" t="s">
        <v>363</v>
      </c>
      <c r="D226" s="27">
        <v>300</v>
      </c>
      <c r="E226" s="28" t="s">
        <v>489</v>
      </c>
      <c r="F226" s="28" t="s">
        <v>483</v>
      </c>
      <c r="G226" s="19">
        <v>300</v>
      </c>
      <c r="H226" s="6" t="s">
        <v>15</v>
      </c>
      <c r="I226" s="20">
        <f t="shared" si="17"/>
        <v>3</v>
      </c>
      <c r="J226" s="21">
        <f t="shared" si="18"/>
        <v>900</v>
      </c>
    </row>
    <row r="227" spans="1:10" x14ac:dyDescent="0.15">
      <c r="A227" s="6">
        <v>226</v>
      </c>
      <c r="B227" s="25" t="s">
        <v>412</v>
      </c>
      <c r="C227" s="26" t="s">
        <v>461</v>
      </c>
      <c r="D227" s="27">
        <v>300</v>
      </c>
      <c r="E227" s="28" t="s">
        <v>468</v>
      </c>
      <c r="F227" s="28" t="s">
        <v>483</v>
      </c>
      <c r="G227" s="19">
        <v>300</v>
      </c>
      <c r="H227" s="6" t="s">
        <v>15</v>
      </c>
      <c r="I227" s="20">
        <f t="shared" si="17"/>
        <v>1</v>
      </c>
      <c r="J227" s="21">
        <f t="shared" si="18"/>
        <v>300</v>
      </c>
    </row>
    <row r="228" spans="1:10" x14ac:dyDescent="0.15">
      <c r="A228" s="6">
        <v>227</v>
      </c>
      <c r="B228" s="25" t="s">
        <v>413</v>
      </c>
      <c r="C228" s="26" t="s">
        <v>462</v>
      </c>
      <c r="D228" s="27">
        <v>17233.25</v>
      </c>
      <c r="E228" s="28" t="s">
        <v>462</v>
      </c>
      <c r="F228" s="28" t="s">
        <v>467</v>
      </c>
      <c r="G228" s="19">
        <v>14991.25</v>
      </c>
      <c r="H228" s="6" t="s">
        <v>15</v>
      </c>
      <c r="I228" s="20">
        <f t="shared" si="17"/>
        <v>5</v>
      </c>
      <c r="J228" s="21">
        <f t="shared" si="18"/>
        <v>86166.25</v>
      </c>
    </row>
    <row r="229" spans="1:10" x14ac:dyDescent="0.15">
      <c r="A229" s="6">
        <v>228</v>
      </c>
      <c r="B229" s="25" t="s">
        <v>414</v>
      </c>
      <c r="C229" s="26" t="s">
        <v>462</v>
      </c>
      <c r="D229" s="27">
        <v>30479.35</v>
      </c>
      <c r="E229" s="28" t="s">
        <v>462</v>
      </c>
      <c r="F229" s="28" t="s">
        <v>467</v>
      </c>
      <c r="G229" s="19">
        <v>25674.91</v>
      </c>
      <c r="H229" s="6" t="s">
        <v>15</v>
      </c>
      <c r="I229" s="20">
        <f t="shared" si="17"/>
        <v>5</v>
      </c>
      <c r="J229" s="21">
        <f t="shared" si="18"/>
        <v>152396.75</v>
      </c>
    </row>
    <row r="230" spans="1:10" x14ac:dyDescent="0.15">
      <c r="A230" s="6">
        <v>229</v>
      </c>
      <c r="B230" s="25" t="s">
        <v>415</v>
      </c>
      <c r="C230" s="26" t="s">
        <v>463</v>
      </c>
      <c r="D230" s="27">
        <v>2508</v>
      </c>
      <c r="E230" s="28" t="s">
        <v>477</v>
      </c>
      <c r="F230" s="28" t="s">
        <v>473</v>
      </c>
      <c r="G230" s="19">
        <v>2112.67</v>
      </c>
      <c r="H230" s="6" t="s">
        <v>15</v>
      </c>
      <c r="I230" s="20">
        <f t="shared" si="17"/>
        <v>-32</v>
      </c>
      <c r="J230" s="21">
        <f t="shared" si="18"/>
        <v>-80256</v>
      </c>
    </row>
    <row r="231" spans="1:10" x14ac:dyDescent="0.15">
      <c r="A231" s="6">
        <v>230</v>
      </c>
      <c r="B231" s="25" t="s">
        <v>416</v>
      </c>
      <c r="C231" s="26" t="s">
        <v>464</v>
      </c>
      <c r="D231" s="27">
        <v>680</v>
      </c>
      <c r="E231" s="28" t="s">
        <v>474</v>
      </c>
      <c r="F231" s="28" t="s">
        <v>473</v>
      </c>
      <c r="G231" s="19">
        <v>680</v>
      </c>
      <c r="H231" s="6" t="s">
        <v>15</v>
      </c>
      <c r="I231" s="20">
        <f t="shared" si="17"/>
        <v>-1</v>
      </c>
      <c r="J231" s="21">
        <f t="shared" si="18"/>
        <v>-680</v>
      </c>
    </row>
    <row r="232" spans="1:10" x14ac:dyDescent="0.15">
      <c r="A232" s="6">
        <v>231</v>
      </c>
      <c r="B232" s="25" t="s">
        <v>417</v>
      </c>
      <c r="C232" s="26" t="s">
        <v>463</v>
      </c>
      <c r="D232" s="27">
        <v>1290.45</v>
      </c>
      <c r="E232" s="28" t="s">
        <v>463</v>
      </c>
      <c r="F232" s="28" t="s">
        <v>484</v>
      </c>
      <c r="G232" s="19">
        <v>1290.45</v>
      </c>
      <c r="H232" s="6" t="s">
        <v>15</v>
      </c>
      <c r="I232" s="20">
        <f t="shared" si="17"/>
        <v>3</v>
      </c>
      <c r="J232" s="21">
        <f t="shared" si="18"/>
        <v>3871.3500000000004</v>
      </c>
    </row>
    <row r="233" spans="1:10" x14ac:dyDescent="0.15">
      <c r="A233" s="6">
        <v>232</v>
      </c>
      <c r="B233" s="25" t="s">
        <v>418</v>
      </c>
      <c r="C233" s="26" t="s">
        <v>459</v>
      </c>
      <c r="D233" s="27">
        <v>10000</v>
      </c>
      <c r="E233" s="28" t="s">
        <v>473</v>
      </c>
      <c r="F233" s="28" t="s">
        <v>473</v>
      </c>
      <c r="G233" s="19">
        <v>10000</v>
      </c>
      <c r="H233" s="6" t="s">
        <v>15</v>
      </c>
      <c r="I233" s="20">
        <f t="shared" si="17"/>
        <v>0</v>
      </c>
      <c r="J233" s="21">
        <f t="shared" si="18"/>
        <v>0</v>
      </c>
    </row>
    <row r="234" spans="1:10" x14ac:dyDescent="0.15">
      <c r="A234" s="6">
        <v>233</v>
      </c>
      <c r="B234" s="25" t="s">
        <v>419</v>
      </c>
      <c r="C234" s="26" t="s">
        <v>343</v>
      </c>
      <c r="D234" s="27">
        <v>3006.12</v>
      </c>
      <c r="E234" s="28" t="s">
        <v>482</v>
      </c>
      <c r="F234" s="28" t="s">
        <v>490</v>
      </c>
      <c r="G234" s="19">
        <v>3006.12</v>
      </c>
      <c r="H234" s="6" t="s">
        <v>15</v>
      </c>
      <c r="I234" s="20">
        <f t="shared" si="17"/>
        <v>-1</v>
      </c>
      <c r="J234" s="21">
        <f t="shared" si="18"/>
        <v>-3006.12</v>
      </c>
    </row>
    <row r="235" spans="1:10" x14ac:dyDescent="0.15">
      <c r="A235" s="6">
        <v>234</v>
      </c>
      <c r="B235" s="25" t="s">
        <v>420</v>
      </c>
      <c r="C235" s="26" t="s">
        <v>343</v>
      </c>
      <c r="D235" s="27">
        <v>2961</v>
      </c>
      <c r="E235" s="28" t="s">
        <v>482</v>
      </c>
      <c r="F235" s="28" t="s">
        <v>490</v>
      </c>
      <c r="G235" s="19">
        <v>2961</v>
      </c>
      <c r="H235" s="6" t="s">
        <v>15</v>
      </c>
      <c r="I235" s="20">
        <f t="shared" si="17"/>
        <v>-1</v>
      </c>
      <c r="J235" s="21">
        <f t="shared" si="18"/>
        <v>-2961</v>
      </c>
    </row>
    <row r="236" spans="1:10" x14ac:dyDescent="0.15">
      <c r="A236" s="6">
        <v>235</v>
      </c>
      <c r="B236" s="25" t="s">
        <v>421</v>
      </c>
      <c r="C236" s="26" t="s">
        <v>343</v>
      </c>
      <c r="D236" s="27">
        <v>3062.52</v>
      </c>
      <c r="E236" s="28" t="s">
        <v>482</v>
      </c>
      <c r="F236" s="28" t="s">
        <v>490</v>
      </c>
      <c r="G236" s="19">
        <v>3062.52</v>
      </c>
      <c r="H236" s="6" t="s">
        <v>15</v>
      </c>
      <c r="I236" s="20">
        <f t="shared" si="17"/>
        <v>-1</v>
      </c>
      <c r="J236" s="21">
        <f t="shared" si="18"/>
        <v>-3062.52</v>
      </c>
    </row>
    <row r="237" spans="1:10" x14ac:dyDescent="0.15">
      <c r="A237" s="6">
        <v>236</v>
      </c>
      <c r="B237" s="25" t="s">
        <v>422</v>
      </c>
      <c r="C237" s="26" t="s">
        <v>463</v>
      </c>
      <c r="D237" s="27">
        <v>15002</v>
      </c>
      <c r="E237" s="28" t="s">
        <v>481</v>
      </c>
      <c r="F237" s="28" t="s">
        <v>481</v>
      </c>
      <c r="G237" s="19">
        <v>15002</v>
      </c>
      <c r="H237" s="6" t="s">
        <v>15</v>
      </c>
      <c r="I237" s="20">
        <f t="shared" si="17"/>
        <v>0</v>
      </c>
      <c r="J237" s="21">
        <f t="shared" si="18"/>
        <v>0</v>
      </c>
    </row>
    <row r="238" spans="1:10" x14ac:dyDescent="0.15">
      <c r="A238" s="6">
        <v>237</v>
      </c>
      <c r="B238" s="25" t="s">
        <v>423</v>
      </c>
      <c r="C238" s="26" t="s">
        <v>323</v>
      </c>
      <c r="D238" s="27">
        <v>16</v>
      </c>
      <c r="E238" s="28" t="s">
        <v>491</v>
      </c>
      <c r="F238" s="28" t="s">
        <v>477</v>
      </c>
      <c r="G238" s="19">
        <v>16</v>
      </c>
      <c r="H238" s="6" t="s">
        <v>15</v>
      </c>
      <c r="I238" s="20">
        <f t="shared" si="17"/>
        <v>2</v>
      </c>
      <c r="J238" s="21">
        <f t="shared" si="18"/>
        <v>32</v>
      </c>
    </row>
    <row r="239" spans="1:10" x14ac:dyDescent="0.15">
      <c r="A239" s="6">
        <v>238</v>
      </c>
      <c r="B239" s="25" t="s">
        <v>424</v>
      </c>
      <c r="C239" s="26" t="s">
        <v>459</v>
      </c>
      <c r="D239" s="27">
        <v>1681.38</v>
      </c>
      <c r="E239" s="28" t="s">
        <v>474</v>
      </c>
      <c r="F239" s="28" t="s">
        <v>473</v>
      </c>
      <c r="G239" s="19">
        <v>1681.38</v>
      </c>
      <c r="H239" s="6" t="s">
        <v>15</v>
      </c>
      <c r="I239" s="20">
        <f t="shared" si="17"/>
        <v>-1</v>
      </c>
      <c r="J239" s="21">
        <f t="shared" si="18"/>
        <v>-1681.38</v>
      </c>
    </row>
    <row r="240" spans="1:10" x14ac:dyDescent="0.15">
      <c r="A240" s="6">
        <v>239</v>
      </c>
      <c r="B240" s="25" t="s">
        <v>425</v>
      </c>
      <c r="C240" s="26" t="s">
        <v>459</v>
      </c>
      <c r="D240" s="27">
        <v>1350</v>
      </c>
      <c r="E240" s="28" t="s">
        <v>474</v>
      </c>
      <c r="F240" s="28" t="s">
        <v>473</v>
      </c>
      <c r="G240" s="19">
        <v>1150</v>
      </c>
      <c r="H240" s="6" t="s">
        <v>15</v>
      </c>
      <c r="I240" s="20">
        <f t="shared" si="17"/>
        <v>-1</v>
      </c>
      <c r="J240" s="21">
        <f t="shared" si="18"/>
        <v>-1350</v>
      </c>
    </row>
    <row r="241" spans="1:10" x14ac:dyDescent="0.15">
      <c r="A241" s="6">
        <v>240</v>
      </c>
      <c r="B241" s="25" t="s">
        <v>426</v>
      </c>
      <c r="C241" s="26" t="s">
        <v>459</v>
      </c>
      <c r="D241" s="27">
        <v>194.32</v>
      </c>
      <c r="E241" s="28" t="s">
        <v>474</v>
      </c>
      <c r="F241" s="28" t="s">
        <v>474</v>
      </c>
      <c r="G241" s="19">
        <v>194.32</v>
      </c>
      <c r="H241" s="6" t="s">
        <v>15</v>
      </c>
      <c r="I241" s="20">
        <f t="shared" si="17"/>
        <v>0</v>
      </c>
      <c r="J241" s="21">
        <f t="shared" si="18"/>
        <v>0</v>
      </c>
    </row>
    <row r="242" spans="1:10" x14ac:dyDescent="0.15">
      <c r="A242" s="6">
        <v>241</v>
      </c>
      <c r="B242" s="25" t="s">
        <v>427</v>
      </c>
      <c r="C242" s="26" t="s">
        <v>459</v>
      </c>
      <c r="D242" s="27">
        <v>450</v>
      </c>
      <c r="E242" s="28" t="s">
        <v>474</v>
      </c>
      <c r="F242" s="28" t="s">
        <v>473</v>
      </c>
      <c r="G242" s="19">
        <v>450</v>
      </c>
      <c r="H242" s="6" t="s">
        <v>15</v>
      </c>
      <c r="I242" s="20">
        <f t="shared" si="17"/>
        <v>-1</v>
      </c>
      <c r="J242" s="21">
        <f t="shared" si="18"/>
        <v>-450</v>
      </c>
    </row>
    <row r="243" spans="1:10" x14ac:dyDescent="0.15">
      <c r="A243" s="6">
        <v>242</v>
      </c>
      <c r="B243" s="25" t="s">
        <v>428</v>
      </c>
      <c r="C243" s="26" t="s">
        <v>465</v>
      </c>
      <c r="D243" s="27">
        <v>1055.8</v>
      </c>
      <c r="E243" s="28" t="s">
        <v>477</v>
      </c>
      <c r="F243" s="28" t="s">
        <v>477</v>
      </c>
      <c r="G243" s="19">
        <v>1055.8</v>
      </c>
      <c r="H243" s="6" t="s">
        <v>15</v>
      </c>
      <c r="I243" s="20">
        <f t="shared" si="17"/>
        <v>0</v>
      </c>
      <c r="J243" s="21">
        <f t="shared" si="18"/>
        <v>0</v>
      </c>
    </row>
    <row r="244" spans="1:10" x14ac:dyDescent="0.15">
      <c r="A244" s="6">
        <v>243</v>
      </c>
      <c r="B244" s="25" t="s">
        <v>429</v>
      </c>
      <c r="C244" s="26" t="s">
        <v>465</v>
      </c>
      <c r="D244" s="27">
        <v>1125.42</v>
      </c>
      <c r="E244" s="28" t="s">
        <v>492</v>
      </c>
      <c r="F244" s="28" t="s">
        <v>492</v>
      </c>
      <c r="G244" s="19">
        <v>1125.42</v>
      </c>
      <c r="H244" s="6" t="s">
        <v>15</v>
      </c>
      <c r="I244" s="20">
        <f t="shared" si="17"/>
        <v>0</v>
      </c>
      <c r="J244" s="21">
        <f t="shared" si="18"/>
        <v>0</v>
      </c>
    </row>
    <row r="245" spans="1:10" x14ac:dyDescent="0.15">
      <c r="A245" s="6">
        <v>244</v>
      </c>
      <c r="B245" s="25" t="s">
        <v>430</v>
      </c>
      <c r="C245" s="26" t="s">
        <v>243</v>
      </c>
      <c r="D245" s="27">
        <v>300</v>
      </c>
      <c r="E245" s="28" t="s">
        <v>493</v>
      </c>
      <c r="F245" s="28" t="s">
        <v>469</v>
      </c>
      <c r="G245" s="19">
        <v>300</v>
      </c>
      <c r="H245" s="6" t="s">
        <v>15</v>
      </c>
      <c r="I245" s="20">
        <f t="shared" si="17"/>
        <v>7</v>
      </c>
      <c r="J245" s="21">
        <f t="shared" si="18"/>
        <v>2100</v>
      </c>
    </row>
    <row r="246" spans="1:10" x14ac:dyDescent="0.15">
      <c r="A246" s="6">
        <v>245</v>
      </c>
      <c r="B246" s="25" t="s">
        <v>431</v>
      </c>
      <c r="C246" s="26" t="s">
        <v>220</v>
      </c>
      <c r="D246" s="27">
        <v>300</v>
      </c>
      <c r="E246" s="28" t="s">
        <v>493</v>
      </c>
      <c r="F246" s="28" t="s">
        <v>469</v>
      </c>
      <c r="G246" s="19">
        <v>300</v>
      </c>
      <c r="H246" s="6" t="s">
        <v>15</v>
      </c>
      <c r="I246" s="20">
        <f t="shared" si="17"/>
        <v>7</v>
      </c>
      <c r="J246" s="21">
        <f t="shared" si="18"/>
        <v>2100</v>
      </c>
    </row>
    <row r="247" spans="1:10" x14ac:dyDescent="0.15">
      <c r="A247" s="6">
        <v>246</v>
      </c>
      <c r="B247" s="25" t="s">
        <v>432</v>
      </c>
      <c r="C247" s="26" t="s">
        <v>466</v>
      </c>
      <c r="D247" s="27">
        <v>460.79</v>
      </c>
      <c r="E247" s="28" t="s">
        <v>477</v>
      </c>
      <c r="F247" s="28" t="s">
        <v>477</v>
      </c>
      <c r="G247" s="19">
        <v>460.79</v>
      </c>
      <c r="H247" s="6" t="s">
        <v>15</v>
      </c>
      <c r="I247" s="20">
        <f t="shared" si="17"/>
        <v>0</v>
      </c>
      <c r="J247" s="21">
        <f t="shared" si="18"/>
        <v>0</v>
      </c>
    </row>
    <row r="248" spans="1:10" x14ac:dyDescent="0.15">
      <c r="A248" s="6">
        <v>247</v>
      </c>
      <c r="B248" s="25" t="s">
        <v>433</v>
      </c>
      <c r="C248" s="26" t="s">
        <v>465</v>
      </c>
      <c r="D248" s="27">
        <v>255</v>
      </c>
      <c r="E248" s="28" t="s">
        <v>494</v>
      </c>
      <c r="F248" s="28" t="s">
        <v>473</v>
      </c>
      <c r="G248" s="19">
        <v>217.5</v>
      </c>
      <c r="H248" s="6" t="s">
        <v>15</v>
      </c>
      <c r="I248" s="20">
        <f t="shared" si="17"/>
        <v>-15</v>
      </c>
      <c r="J248" s="21">
        <f t="shared" si="18"/>
        <v>-3825</v>
      </c>
    </row>
    <row r="249" spans="1:10" x14ac:dyDescent="0.15">
      <c r="A249" s="6">
        <v>248</v>
      </c>
      <c r="B249" s="25" t="s">
        <v>434</v>
      </c>
      <c r="C249" s="26" t="s">
        <v>467</v>
      </c>
      <c r="D249" s="27">
        <v>4750</v>
      </c>
      <c r="E249" s="28" t="s">
        <v>474</v>
      </c>
      <c r="F249" s="28" t="s">
        <v>481</v>
      </c>
      <c r="G249" s="19">
        <v>4750</v>
      </c>
      <c r="H249" s="6" t="s">
        <v>15</v>
      </c>
      <c r="I249" s="20">
        <f t="shared" si="17"/>
        <v>6</v>
      </c>
      <c r="J249" s="21">
        <f t="shared" si="18"/>
        <v>28500</v>
      </c>
    </row>
    <row r="250" spans="1:10" x14ac:dyDescent="0.15">
      <c r="A250" s="6">
        <v>249</v>
      </c>
      <c r="B250" s="25" t="s">
        <v>435</v>
      </c>
      <c r="C250" s="26" t="s">
        <v>467</v>
      </c>
      <c r="D250" s="27">
        <v>55125</v>
      </c>
      <c r="E250" s="28" t="s">
        <v>474</v>
      </c>
      <c r="F250" s="28" t="s">
        <v>481</v>
      </c>
      <c r="G250" s="19">
        <v>55125</v>
      </c>
      <c r="H250" s="6" t="s">
        <v>15</v>
      </c>
      <c r="I250" s="20">
        <f t="shared" si="17"/>
        <v>6</v>
      </c>
      <c r="J250" s="21">
        <f t="shared" si="18"/>
        <v>330750</v>
      </c>
    </row>
    <row r="251" spans="1:10" x14ac:dyDescent="0.15">
      <c r="A251" s="6">
        <v>250</v>
      </c>
      <c r="B251" s="25" t="s">
        <v>436</v>
      </c>
      <c r="C251" s="26" t="s">
        <v>468</v>
      </c>
      <c r="D251" s="27">
        <v>508.8</v>
      </c>
      <c r="E251" s="28">
        <v>44058</v>
      </c>
      <c r="F251" s="28" t="s">
        <v>495</v>
      </c>
      <c r="G251" s="19">
        <v>508.8</v>
      </c>
      <c r="H251" s="6" t="s">
        <v>15</v>
      </c>
      <c r="I251" s="20">
        <f t="shared" si="17"/>
        <v>-2</v>
      </c>
      <c r="J251" s="21">
        <f t="shared" si="18"/>
        <v>-1017.6</v>
      </c>
    </row>
    <row r="252" spans="1:10" x14ac:dyDescent="0.15">
      <c r="A252" s="6">
        <v>251</v>
      </c>
      <c r="B252" s="25" t="s">
        <v>437</v>
      </c>
      <c r="C252" s="26" t="s">
        <v>468</v>
      </c>
      <c r="D252" s="27">
        <v>154.80000000000001</v>
      </c>
      <c r="E252" s="28">
        <v>44058</v>
      </c>
      <c r="F252" s="28" t="s">
        <v>495</v>
      </c>
      <c r="G252" s="19">
        <v>154.80000000000001</v>
      </c>
      <c r="H252" s="6" t="s">
        <v>15</v>
      </c>
      <c r="I252" s="20">
        <f t="shared" si="17"/>
        <v>-2</v>
      </c>
      <c r="J252" s="21">
        <f t="shared" si="18"/>
        <v>-309.60000000000002</v>
      </c>
    </row>
    <row r="253" spans="1:10" x14ac:dyDescent="0.15">
      <c r="A253" s="6">
        <v>252</v>
      </c>
      <c r="B253" s="25" t="s">
        <v>438</v>
      </c>
      <c r="C253" s="26" t="s">
        <v>469</v>
      </c>
      <c r="D253" s="27">
        <v>1199.4000000000001</v>
      </c>
      <c r="E253" s="28" t="s">
        <v>496</v>
      </c>
      <c r="F253" s="28" t="s">
        <v>477</v>
      </c>
      <c r="G253" s="19">
        <v>1199.4000000000001</v>
      </c>
      <c r="H253" s="6" t="s">
        <v>15</v>
      </c>
      <c r="I253" s="20">
        <f t="shared" si="17"/>
        <v>4</v>
      </c>
      <c r="J253" s="21">
        <f t="shared" si="18"/>
        <v>4797.6000000000004</v>
      </c>
    </row>
    <row r="254" spans="1:10" x14ac:dyDescent="0.15">
      <c r="A254" s="6">
        <v>253</v>
      </c>
      <c r="B254" s="25" t="s">
        <v>439</v>
      </c>
      <c r="C254" s="26" t="s">
        <v>470</v>
      </c>
      <c r="D254" s="27">
        <v>6274.22</v>
      </c>
      <c r="E254" s="28" t="s">
        <v>470</v>
      </c>
      <c r="F254" s="28" t="s">
        <v>481</v>
      </c>
      <c r="G254" s="19">
        <v>5285.22</v>
      </c>
      <c r="H254" s="6" t="s">
        <v>15</v>
      </c>
      <c r="I254" s="20">
        <f t="shared" si="17"/>
        <v>8</v>
      </c>
      <c r="J254" s="21">
        <f t="shared" si="18"/>
        <v>50193.760000000002</v>
      </c>
    </row>
    <row r="255" spans="1:10" x14ac:dyDescent="0.15">
      <c r="A255" s="6">
        <v>254</v>
      </c>
      <c r="B255" s="25" t="s">
        <v>440</v>
      </c>
      <c r="C255" s="26" t="s">
        <v>469</v>
      </c>
      <c r="D255" s="27">
        <v>8881.6</v>
      </c>
      <c r="E255" s="28" t="s">
        <v>496</v>
      </c>
      <c r="F255" s="28" t="s">
        <v>481</v>
      </c>
      <c r="G255" s="19">
        <v>7481.6</v>
      </c>
      <c r="H255" s="6" t="s">
        <v>15</v>
      </c>
      <c r="I255" s="20">
        <f t="shared" si="17"/>
        <v>-21</v>
      </c>
      <c r="J255" s="21">
        <f t="shared" si="18"/>
        <v>-186513.6</v>
      </c>
    </row>
    <row r="256" spans="1:10" x14ac:dyDescent="0.15">
      <c r="A256" s="6">
        <v>255</v>
      </c>
      <c r="B256" s="25" t="s">
        <v>441</v>
      </c>
      <c r="C256" s="26" t="s">
        <v>471</v>
      </c>
      <c r="D256" s="27">
        <v>17709.3</v>
      </c>
      <c r="E256" s="28" t="s">
        <v>471</v>
      </c>
      <c r="F256" s="28" t="s">
        <v>481</v>
      </c>
      <c r="G256" s="19">
        <v>15009.3</v>
      </c>
      <c r="H256" s="6" t="s">
        <v>15</v>
      </c>
      <c r="I256" s="20">
        <f t="shared" si="17"/>
        <v>3</v>
      </c>
      <c r="J256" s="21">
        <f t="shared" si="18"/>
        <v>53127.899999999994</v>
      </c>
    </row>
    <row r="257" spans="1:10" x14ac:dyDescent="0.15">
      <c r="A257" s="6">
        <v>256</v>
      </c>
      <c r="B257" s="25" t="s">
        <v>442</v>
      </c>
      <c r="C257" s="26" t="s">
        <v>472</v>
      </c>
      <c r="D257" s="27">
        <v>311.8</v>
      </c>
      <c r="E257" s="28" t="s">
        <v>497</v>
      </c>
      <c r="F257" s="28" t="s">
        <v>498</v>
      </c>
      <c r="G257" s="19">
        <v>273.8</v>
      </c>
      <c r="H257" s="6" t="s">
        <v>15</v>
      </c>
      <c r="I257" s="20">
        <f t="shared" si="17"/>
        <v>14</v>
      </c>
      <c r="J257" s="21">
        <f t="shared" si="18"/>
        <v>4365.2</v>
      </c>
    </row>
    <row r="258" spans="1:10" x14ac:dyDescent="0.15">
      <c r="A258" s="6">
        <v>257</v>
      </c>
      <c r="B258" s="25" t="s">
        <v>443</v>
      </c>
      <c r="C258" s="26" t="s">
        <v>473</v>
      </c>
      <c r="D258" s="27">
        <v>4011.96</v>
      </c>
      <c r="E258" s="28" t="s">
        <v>477</v>
      </c>
      <c r="F258" s="28" t="s">
        <v>498</v>
      </c>
      <c r="G258" s="19">
        <v>4011.96</v>
      </c>
      <c r="H258" s="6" t="s">
        <v>15</v>
      </c>
      <c r="I258" s="20">
        <f t="shared" si="17"/>
        <v>11</v>
      </c>
      <c r="J258" s="21">
        <f t="shared" si="18"/>
        <v>44131.56</v>
      </c>
    </row>
    <row r="259" spans="1:10" x14ac:dyDescent="0.15">
      <c r="A259" s="6">
        <v>258</v>
      </c>
      <c r="B259" s="25" t="s">
        <v>444</v>
      </c>
      <c r="C259" s="26" t="s">
        <v>474</v>
      </c>
      <c r="D259" s="27">
        <v>1681.38</v>
      </c>
      <c r="E259" s="28" t="s">
        <v>477</v>
      </c>
      <c r="F259" s="28" t="s">
        <v>477</v>
      </c>
      <c r="G259" s="19">
        <v>1681.38</v>
      </c>
      <c r="H259" s="6" t="s">
        <v>15</v>
      </c>
      <c r="I259" s="20">
        <f t="shared" si="17"/>
        <v>0</v>
      </c>
      <c r="J259" s="21">
        <f t="shared" si="18"/>
        <v>0</v>
      </c>
    </row>
    <row r="260" spans="1:10" x14ac:dyDescent="0.15">
      <c r="A260" s="6">
        <v>259</v>
      </c>
      <c r="B260" s="25" t="s">
        <v>445</v>
      </c>
      <c r="C260" s="26" t="s">
        <v>475</v>
      </c>
      <c r="D260" s="27">
        <v>1769.76</v>
      </c>
      <c r="E260" s="28" t="s">
        <v>475</v>
      </c>
      <c r="F260" s="28" t="s">
        <v>477</v>
      </c>
      <c r="G260" s="19">
        <v>1769.76</v>
      </c>
      <c r="H260" s="6" t="s">
        <v>15</v>
      </c>
      <c r="I260" s="20">
        <f t="shared" si="17"/>
        <v>24</v>
      </c>
      <c r="J260" s="21">
        <f t="shared" si="18"/>
        <v>42474.239999999998</v>
      </c>
    </row>
    <row r="261" spans="1:10" x14ac:dyDescent="0.15">
      <c r="A261" s="6">
        <v>260</v>
      </c>
      <c r="B261" s="25" t="s">
        <v>446</v>
      </c>
      <c r="C261" s="26" t="s">
        <v>476</v>
      </c>
      <c r="D261" s="27">
        <v>963.87</v>
      </c>
      <c r="E261" s="28" t="s">
        <v>499</v>
      </c>
      <c r="F261" s="28" t="s">
        <v>500</v>
      </c>
      <c r="G261" s="19">
        <v>963.87</v>
      </c>
      <c r="H261" s="6" t="s">
        <v>15</v>
      </c>
      <c r="I261" s="20">
        <f t="shared" si="17"/>
        <v>1</v>
      </c>
      <c r="J261" s="21">
        <f t="shared" si="18"/>
        <v>963.87</v>
      </c>
    </row>
    <row r="262" spans="1:10" x14ac:dyDescent="0.15">
      <c r="A262" s="6">
        <v>261</v>
      </c>
      <c r="B262" s="25" t="s">
        <v>447</v>
      </c>
      <c r="C262" s="26" t="s">
        <v>471</v>
      </c>
      <c r="D262" s="27">
        <v>668.8</v>
      </c>
      <c r="E262" s="28" t="s">
        <v>501</v>
      </c>
      <c r="F262" s="28" t="s">
        <v>498</v>
      </c>
      <c r="G262" s="19">
        <v>668.8</v>
      </c>
      <c r="H262" s="6" t="s">
        <v>15</v>
      </c>
      <c r="I262" s="20">
        <f t="shared" si="17"/>
        <v>-19</v>
      </c>
      <c r="J262" s="21">
        <f t="shared" si="18"/>
        <v>-12707.199999999999</v>
      </c>
    </row>
    <row r="263" spans="1:10" x14ac:dyDescent="0.15">
      <c r="A263" s="6">
        <v>262</v>
      </c>
      <c r="B263" s="25" t="s">
        <v>448</v>
      </c>
      <c r="C263" s="26" t="s">
        <v>477</v>
      </c>
      <c r="D263" s="27">
        <v>14880.4</v>
      </c>
      <c r="E263" s="28" t="s">
        <v>501</v>
      </c>
      <c r="F263" s="28" t="s">
        <v>500</v>
      </c>
      <c r="G263" s="19">
        <v>14880.4</v>
      </c>
      <c r="H263" s="6" t="s">
        <v>15</v>
      </c>
      <c r="I263" s="20">
        <f t="shared" si="17"/>
        <v>-27</v>
      </c>
      <c r="J263" s="21">
        <f t="shared" si="18"/>
        <v>-401770.8</v>
      </c>
    </row>
    <row r="264" spans="1:10" x14ac:dyDescent="0.15">
      <c r="A264" s="6">
        <v>263</v>
      </c>
      <c r="B264" s="25" t="s">
        <v>449</v>
      </c>
      <c r="C264" s="26" t="s">
        <v>477</v>
      </c>
      <c r="D264" s="27">
        <v>101.38</v>
      </c>
      <c r="E264" s="28" t="s">
        <v>501</v>
      </c>
      <c r="F264" s="28" t="s">
        <v>500</v>
      </c>
      <c r="G264" s="19">
        <v>101.38</v>
      </c>
      <c r="H264" s="6" t="s">
        <v>15</v>
      </c>
      <c r="I264" s="20">
        <f t="shared" si="17"/>
        <v>-27</v>
      </c>
      <c r="J264" s="21">
        <f t="shared" si="18"/>
        <v>-2737.2599999999998</v>
      </c>
    </row>
    <row r="265" spans="1:10" x14ac:dyDescent="0.15">
      <c r="A265" s="6">
        <v>264</v>
      </c>
      <c r="B265" s="25" t="s">
        <v>450</v>
      </c>
      <c r="C265" s="26" t="s">
        <v>467</v>
      </c>
      <c r="D265" s="27">
        <v>2842.56</v>
      </c>
      <c r="E265" s="28" t="s">
        <v>502</v>
      </c>
      <c r="F265" s="28" t="s">
        <v>475</v>
      </c>
      <c r="G265" s="19">
        <v>2842.56</v>
      </c>
      <c r="H265" s="6" t="s">
        <v>15</v>
      </c>
      <c r="I265" s="20">
        <f t="shared" si="17"/>
        <v>-1</v>
      </c>
      <c r="J265" s="21">
        <f t="shared" si="18"/>
        <v>-2842.56</v>
      </c>
    </row>
    <row r="266" spans="1:10" x14ac:dyDescent="0.15">
      <c r="A266" s="6">
        <v>265</v>
      </c>
      <c r="B266" s="25" t="s">
        <v>451</v>
      </c>
      <c r="C266" s="26">
        <v>44035</v>
      </c>
      <c r="D266" s="27">
        <v>19133.62</v>
      </c>
      <c r="E266" s="28">
        <v>44066</v>
      </c>
      <c r="F266" s="28" t="s">
        <v>503</v>
      </c>
      <c r="G266" s="19">
        <v>19133.62</v>
      </c>
      <c r="H266" s="6" t="s">
        <v>15</v>
      </c>
      <c r="I266" s="20">
        <f t="shared" si="17"/>
        <v>23</v>
      </c>
      <c r="J266" s="21">
        <f t="shared" si="18"/>
        <v>440073.25999999995</v>
      </c>
    </row>
    <row r="267" spans="1:10" x14ac:dyDescent="0.15">
      <c r="A267" s="6">
        <v>266</v>
      </c>
      <c r="B267" s="25" t="s">
        <v>452</v>
      </c>
      <c r="C267" s="26" t="s">
        <v>478</v>
      </c>
      <c r="D267" s="27">
        <v>452</v>
      </c>
      <c r="E267" s="28" t="s">
        <v>504</v>
      </c>
      <c r="F267" s="28" t="s">
        <v>498</v>
      </c>
      <c r="G267" s="19">
        <v>452</v>
      </c>
      <c r="H267" s="6" t="s">
        <v>15</v>
      </c>
      <c r="I267" s="20">
        <f t="shared" si="17"/>
        <v>7</v>
      </c>
      <c r="J267" s="21">
        <f t="shared" si="18"/>
        <v>3164</v>
      </c>
    </row>
    <row r="268" spans="1:10" x14ac:dyDescent="0.15">
      <c r="A268" s="6">
        <v>267</v>
      </c>
      <c r="B268" s="25" t="s">
        <v>453</v>
      </c>
      <c r="C268" s="26" t="s">
        <v>474</v>
      </c>
      <c r="D268" s="27">
        <v>3462.96</v>
      </c>
      <c r="E268" s="28" t="s">
        <v>477</v>
      </c>
      <c r="F268" s="28" t="s">
        <v>500</v>
      </c>
      <c r="G268" s="19">
        <v>3462.96</v>
      </c>
      <c r="H268" s="6" t="s">
        <v>15</v>
      </c>
      <c r="I268" s="20">
        <f t="shared" si="17"/>
        <v>3</v>
      </c>
      <c r="J268" s="21">
        <f t="shared" si="18"/>
        <v>10388.880000000001</v>
      </c>
    </row>
    <row r="269" spans="1:10" x14ac:dyDescent="0.15">
      <c r="A269" s="6">
        <v>268</v>
      </c>
      <c r="B269" s="25" t="s">
        <v>454</v>
      </c>
      <c r="C269" s="26" t="s">
        <v>479</v>
      </c>
      <c r="D269" s="27">
        <v>442.44</v>
      </c>
      <c r="E269" s="28" t="s">
        <v>479</v>
      </c>
      <c r="F269" s="28" t="s">
        <v>505</v>
      </c>
      <c r="G269" s="19">
        <v>442.44</v>
      </c>
      <c r="H269" s="6" t="s">
        <v>15</v>
      </c>
      <c r="I269" s="20">
        <f t="shared" si="17"/>
        <v>10</v>
      </c>
      <c r="J269" s="21">
        <f t="shared" si="18"/>
        <v>4424.3999999999996</v>
      </c>
    </row>
    <row r="270" spans="1:10" x14ac:dyDescent="0.15">
      <c r="A270" s="6">
        <v>269</v>
      </c>
      <c r="B270" s="25" t="s">
        <v>455</v>
      </c>
      <c r="C270" s="26" t="s">
        <v>480</v>
      </c>
      <c r="D270" s="27">
        <v>75000</v>
      </c>
      <c r="E270" s="28" t="s">
        <v>506</v>
      </c>
      <c r="F270" s="28" t="s">
        <v>480</v>
      </c>
      <c r="G270" s="19">
        <v>75000</v>
      </c>
      <c r="H270" s="6" t="s">
        <v>15</v>
      </c>
      <c r="I270" s="20">
        <f t="shared" si="17"/>
        <v>-30</v>
      </c>
      <c r="J270" s="21">
        <f t="shared" si="18"/>
        <v>-2250000</v>
      </c>
    </row>
    <row r="271" spans="1:10" x14ac:dyDescent="0.15">
      <c r="A271" s="6">
        <v>270</v>
      </c>
      <c r="B271" s="25" t="s">
        <v>507</v>
      </c>
      <c r="C271" s="26" t="s">
        <v>184</v>
      </c>
      <c r="D271" s="27">
        <v>270.25</v>
      </c>
      <c r="E271" s="28" t="s">
        <v>542</v>
      </c>
      <c r="F271" s="28" t="s">
        <v>506</v>
      </c>
      <c r="G271" s="19">
        <v>270.25</v>
      </c>
      <c r="H271" s="20" t="s">
        <v>16</v>
      </c>
      <c r="I271" s="20">
        <f t="shared" ref="I271" si="19">F271-E271</f>
        <v>8</v>
      </c>
      <c r="J271" s="21">
        <f t="shared" ref="J271" si="20">I271*D271</f>
        <v>2162</v>
      </c>
    </row>
    <row r="272" spans="1:10" x14ac:dyDescent="0.15">
      <c r="A272" s="6">
        <v>271</v>
      </c>
      <c r="B272" s="25" t="s">
        <v>508</v>
      </c>
      <c r="C272" s="26" t="s">
        <v>482</v>
      </c>
      <c r="D272" s="27">
        <v>5.26</v>
      </c>
      <c r="E272" s="28" t="s">
        <v>498</v>
      </c>
      <c r="F272" s="28" t="s">
        <v>543</v>
      </c>
      <c r="G272" s="19">
        <v>5.26</v>
      </c>
      <c r="H272" s="20" t="s">
        <v>16</v>
      </c>
      <c r="I272" s="20">
        <f t="shared" ref="I272:I335" si="21">F272-E272</f>
        <v>45</v>
      </c>
      <c r="J272" s="21">
        <f t="shared" ref="J272:J335" si="22">I272*D272</f>
        <v>236.7</v>
      </c>
    </row>
    <row r="273" spans="1:10" x14ac:dyDescent="0.15">
      <c r="A273" s="6">
        <v>272</v>
      </c>
      <c r="B273" s="25" t="s">
        <v>509</v>
      </c>
      <c r="C273" s="26" t="s">
        <v>482</v>
      </c>
      <c r="D273" s="27">
        <v>269.10000000000002</v>
      </c>
      <c r="E273" s="28" t="s">
        <v>498</v>
      </c>
      <c r="F273" s="28" t="s">
        <v>543</v>
      </c>
      <c r="G273" s="19">
        <v>269.10000000000002</v>
      </c>
      <c r="H273" s="20" t="s">
        <v>16</v>
      </c>
      <c r="I273" s="20">
        <f t="shared" si="21"/>
        <v>45</v>
      </c>
      <c r="J273" s="21">
        <f t="shared" si="22"/>
        <v>12109.500000000002</v>
      </c>
    </row>
    <row r="274" spans="1:10" x14ac:dyDescent="0.15">
      <c r="A274" s="6">
        <v>273</v>
      </c>
      <c r="B274" s="25" t="s">
        <v>510</v>
      </c>
      <c r="C274" s="26" t="s">
        <v>544</v>
      </c>
      <c r="D274" s="27">
        <v>12.58</v>
      </c>
      <c r="E274" s="28" t="s">
        <v>479</v>
      </c>
      <c r="F274" s="28" t="s">
        <v>543</v>
      </c>
      <c r="G274" s="19">
        <v>12.58</v>
      </c>
      <c r="H274" s="20" t="s">
        <v>16</v>
      </c>
      <c r="I274" s="20">
        <f t="shared" si="21"/>
        <v>49</v>
      </c>
      <c r="J274" s="21">
        <f t="shared" si="22"/>
        <v>616.41999999999996</v>
      </c>
    </row>
    <row r="275" spans="1:10" x14ac:dyDescent="0.15">
      <c r="A275" s="6">
        <v>274</v>
      </c>
      <c r="B275" s="25" t="s">
        <v>511</v>
      </c>
      <c r="C275" s="26" t="s">
        <v>544</v>
      </c>
      <c r="D275" s="27">
        <v>148.19999999999999</v>
      </c>
      <c r="E275" s="28" t="s">
        <v>479</v>
      </c>
      <c r="F275" s="28" t="s">
        <v>543</v>
      </c>
      <c r="G275" s="19">
        <v>148.19999999999999</v>
      </c>
      <c r="H275" s="20" t="s">
        <v>16</v>
      </c>
      <c r="I275" s="20">
        <f t="shared" si="21"/>
        <v>49</v>
      </c>
      <c r="J275" s="21">
        <f t="shared" si="22"/>
        <v>7261.7999999999993</v>
      </c>
    </row>
    <row r="276" spans="1:10" x14ac:dyDescent="0.15">
      <c r="A276" s="6">
        <v>275</v>
      </c>
      <c r="B276" s="25" t="s">
        <v>512</v>
      </c>
      <c r="C276" s="26" t="s">
        <v>468</v>
      </c>
      <c r="D276" s="27">
        <v>574.5</v>
      </c>
      <c r="E276" s="28" t="s">
        <v>503</v>
      </c>
      <c r="F276" s="28" t="s">
        <v>543</v>
      </c>
      <c r="G276" s="19">
        <v>574.5</v>
      </c>
      <c r="H276" s="20" t="s">
        <v>16</v>
      </c>
      <c r="I276" s="20">
        <f t="shared" si="21"/>
        <v>41</v>
      </c>
      <c r="J276" s="21">
        <f t="shared" si="22"/>
        <v>23554.5</v>
      </c>
    </row>
    <row r="277" spans="1:10" x14ac:dyDescent="0.15">
      <c r="A277" s="6">
        <v>276</v>
      </c>
      <c r="B277" s="25" t="s">
        <v>513</v>
      </c>
      <c r="C277" s="26" t="s">
        <v>468</v>
      </c>
      <c r="D277" s="27">
        <v>5.26</v>
      </c>
      <c r="E277" s="28" t="s">
        <v>503</v>
      </c>
      <c r="F277" s="28" t="s">
        <v>543</v>
      </c>
      <c r="G277" s="19">
        <v>5.26</v>
      </c>
      <c r="H277" s="20" t="s">
        <v>16</v>
      </c>
      <c r="I277" s="20">
        <f t="shared" si="21"/>
        <v>41</v>
      </c>
      <c r="J277" s="21">
        <f t="shared" si="22"/>
        <v>215.66</v>
      </c>
    </row>
    <row r="278" spans="1:10" x14ac:dyDescent="0.15">
      <c r="A278" s="6">
        <v>277</v>
      </c>
      <c r="B278" s="25" t="s">
        <v>514</v>
      </c>
      <c r="C278" s="26" t="s">
        <v>545</v>
      </c>
      <c r="D278" s="27">
        <v>7089.62</v>
      </c>
      <c r="E278" s="28" t="s">
        <v>501</v>
      </c>
      <c r="F278" s="28" t="s">
        <v>546</v>
      </c>
      <c r="G278" s="19">
        <v>7089.62</v>
      </c>
      <c r="H278" s="20" t="s">
        <v>16</v>
      </c>
      <c r="I278" s="20">
        <f t="shared" si="21"/>
        <v>2</v>
      </c>
      <c r="J278" s="21">
        <f t="shared" si="22"/>
        <v>14179.24</v>
      </c>
    </row>
    <row r="279" spans="1:10" x14ac:dyDescent="0.15">
      <c r="A279" s="6">
        <v>278</v>
      </c>
      <c r="B279" s="25" t="s">
        <v>515</v>
      </c>
      <c r="C279" s="26" t="s">
        <v>477</v>
      </c>
      <c r="D279" s="27">
        <v>1681.38</v>
      </c>
      <c r="E279" s="28" t="s">
        <v>501</v>
      </c>
      <c r="F279" s="28" t="s">
        <v>542</v>
      </c>
      <c r="G279" s="19">
        <v>1681.38</v>
      </c>
      <c r="H279" s="20" t="s">
        <v>16</v>
      </c>
      <c r="I279" s="20">
        <f t="shared" si="21"/>
        <v>8</v>
      </c>
      <c r="J279" s="21">
        <f t="shared" si="22"/>
        <v>13451.04</v>
      </c>
    </row>
    <row r="280" spans="1:10" x14ac:dyDescent="0.15">
      <c r="A280" s="6">
        <v>279</v>
      </c>
      <c r="B280" s="25" t="s">
        <v>516</v>
      </c>
      <c r="C280" s="26" t="s">
        <v>494</v>
      </c>
      <c r="D280" s="27">
        <v>750</v>
      </c>
      <c r="E280" s="28" t="s">
        <v>547</v>
      </c>
      <c r="F280" s="28" t="s">
        <v>542</v>
      </c>
      <c r="G280" s="19">
        <v>750</v>
      </c>
      <c r="H280" s="20" t="s">
        <v>16</v>
      </c>
      <c r="I280" s="20">
        <f t="shared" si="21"/>
        <v>-6</v>
      </c>
      <c r="J280" s="21">
        <f t="shared" si="22"/>
        <v>-4500</v>
      </c>
    </row>
    <row r="281" spans="1:10" x14ac:dyDescent="0.15">
      <c r="A281" s="6">
        <v>280</v>
      </c>
      <c r="B281" s="25" t="s">
        <v>517</v>
      </c>
      <c r="C281" s="26" t="s">
        <v>470</v>
      </c>
      <c r="D281" s="27">
        <v>300</v>
      </c>
      <c r="E281" s="28" t="s">
        <v>548</v>
      </c>
      <c r="F281" s="28" t="s">
        <v>546</v>
      </c>
      <c r="G281" s="19">
        <v>300</v>
      </c>
      <c r="H281" s="20" t="s">
        <v>16</v>
      </c>
      <c r="I281" s="20">
        <f t="shared" si="21"/>
        <v>3</v>
      </c>
      <c r="J281" s="21">
        <f t="shared" si="22"/>
        <v>900</v>
      </c>
    </row>
    <row r="282" spans="1:10" x14ac:dyDescent="0.15">
      <c r="A282" s="6">
        <v>281</v>
      </c>
      <c r="B282" s="25" t="s">
        <v>518</v>
      </c>
      <c r="C282" s="26" t="s">
        <v>549</v>
      </c>
      <c r="D282" s="27">
        <v>260</v>
      </c>
      <c r="E282" s="28" t="s">
        <v>501</v>
      </c>
      <c r="F282" s="28" t="s">
        <v>542</v>
      </c>
      <c r="G282" s="19">
        <v>260</v>
      </c>
      <c r="H282" s="20" t="s">
        <v>16</v>
      </c>
      <c r="I282" s="20">
        <f t="shared" si="21"/>
        <v>8</v>
      </c>
      <c r="J282" s="21">
        <f t="shared" si="22"/>
        <v>2080</v>
      </c>
    </row>
    <row r="283" spans="1:10" x14ac:dyDescent="0.15">
      <c r="A283" s="6">
        <v>282</v>
      </c>
      <c r="B283" s="25" t="s">
        <v>519</v>
      </c>
      <c r="C283" s="26" t="s">
        <v>494</v>
      </c>
      <c r="D283" s="27">
        <v>485.19</v>
      </c>
      <c r="E283" s="28" t="s">
        <v>543</v>
      </c>
      <c r="F283" s="28" t="s">
        <v>543</v>
      </c>
      <c r="G283" s="19">
        <v>485.19</v>
      </c>
      <c r="H283" s="20" t="s">
        <v>16</v>
      </c>
      <c r="I283" s="20">
        <f t="shared" si="21"/>
        <v>0</v>
      </c>
      <c r="J283" s="21">
        <f t="shared" si="22"/>
        <v>0</v>
      </c>
    </row>
    <row r="284" spans="1:10" x14ac:dyDescent="0.15">
      <c r="A284" s="6">
        <v>283</v>
      </c>
      <c r="B284" s="25" t="s">
        <v>520</v>
      </c>
      <c r="C284" s="26" t="s">
        <v>504</v>
      </c>
      <c r="D284" s="27">
        <v>250</v>
      </c>
      <c r="E284" s="28" t="s">
        <v>550</v>
      </c>
      <c r="F284" s="28" t="s">
        <v>542</v>
      </c>
      <c r="G284" s="19">
        <v>220</v>
      </c>
      <c r="H284" s="20" t="s">
        <v>16</v>
      </c>
      <c r="I284" s="20">
        <f t="shared" si="21"/>
        <v>4</v>
      </c>
      <c r="J284" s="21">
        <f t="shared" si="22"/>
        <v>1000</v>
      </c>
    </row>
    <row r="285" spans="1:10" x14ac:dyDescent="0.15">
      <c r="A285" s="6">
        <v>284</v>
      </c>
      <c r="B285" s="25" t="s">
        <v>521</v>
      </c>
      <c r="C285" s="26" t="s">
        <v>500</v>
      </c>
      <c r="D285" s="27">
        <v>2546.0700000000002</v>
      </c>
      <c r="E285" s="28" t="s">
        <v>551</v>
      </c>
      <c r="F285" s="28" t="s">
        <v>542</v>
      </c>
      <c r="G285" s="19">
        <v>2144.7399999999998</v>
      </c>
      <c r="H285" s="20" t="s">
        <v>16</v>
      </c>
      <c r="I285" s="20">
        <f t="shared" si="21"/>
        <v>5</v>
      </c>
      <c r="J285" s="21">
        <f t="shared" si="22"/>
        <v>12730.35</v>
      </c>
    </row>
    <row r="286" spans="1:10" x14ac:dyDescent="0.15">
      <c r="A286" s="6">
        <v>285</v>
      </c>
      <c r="B286" s="25" t="s">
        <v>522</v>
      </c>
      <c r="C286" s="26" t="s">
        <v>499</v>
      </c>
      <c r="D286" s="27">
        <v>780</v>
      </c>
      <c r="E286" s="28" t="s">
        <v>546</v>
      </c>
      <c r="F286" s="28" t="s">
        <v>542</v>
      </c>
      <c r="G286" s="19">
        <v>780</v>
      </c>
      <c r="H286" s="20" t="s">
        <v>16</v>
      </c>
      <c r="I286" s="20">
        <f t="shared" si="21"/>
        <v>6</v>
      </c>
      <c r="J286" s="21">
        <f t="shared" si="22"/>
        <v>4680</v>
      </c>
    </row>
    <row r="287" spans="1:10" x14ac:dyDescent="0.15">
      <c r="A287" s="6">
        <v>286</v>
      </c>
      <c r="B287" s="25" t="s">
        <v>523</v>
      </c>
      <c r="C287" s="26" t="s">
        <v>500</v>
      </c>
      <c r="D287" s="27">
        <v>76585.009999999995</v>
      </c>
      <c r="E287" s="28" t="s">
        <v>552</v>
      </c>
      <c r="F287" s="28" t="s">
        <v>542</v>
      </c>
      <c r="G287" s="19">
        <v>76585.009999999995</v>
      </c>
      <c r="H287" s="20" t="s">
        <v>16</v>
      </c>
      <c r="I287" s="20">
        <f t="shared" si="21"/>
        <v>3</v>
      </c>
      <c r="J287" s="21">
        <f t="shared" si="22"/>
        <v>229755.02999999997</v>
      </c>
    </row>
    <row r="288" spans="1:10" x14ac:dyDescent="0.15">
      <c r="A288" s="6">
        <v>287</v>
      </c>
      <c r="B288" s="25" t="s">
        <v>524</v>
      </c>
      <c r="C288" s="26" t="s">
        <v>477</v>
      </c>
      <c r="D288" s="27">
        <v>200</v>
      </c>
      <c r="E288" s="28" t="s">
        <v>501</v>
      </c>
      <c r="F288" s="28" t="s">
        <v>542</v>
      </c>
      <c r="G288" s="19">
        <v>200</v>
      </c>
      <c r="H288" s="20" t="s">
        <v>16</v>
      </c>
      <c r="I288" s="20">
        <f t="shared" si="21"/>
        <v>8</v>
      </c>
      <c r="J288" s="21">
        <f t="shared" si="22"/>
        <v>1600</v>
      </c>
    </row>
    <row r="289" spans="1:10" x14ac:dyDescent="0.15">
      <c r="A289" s="6">
        <v>288</v>
      </c>
      <c r="B289" s="25" t="s">
        <v>525</v>
      </c>
      <c r="C289" s="26" t="s">
        <v>504</v>
      </c>
      <c r="D289" s="27">
        <v>17.23</v>
      </c>
      <c r="E289" s="28" t="s">
        <v>550</v>
      </c>
      <c r="F289" s="28" t="s">
        <v>554</v>
      </c>
      <c r="G289" s="19">
        <v>17.23</v>
      </c>
      <c r="H289" s="20" t="s">
        <v>16</v>
      </c>
      <c r="I289" s="20">
        <f t="shared" si="21"/>
        <v>11</v>
      </c>
      <c r="J289" s="21">
        <f t="shared" si="22"/>
        <v>189.53</v>
      </c>
    </row>
    <row r="290" spans="1:10" x14ac:dyDescent="0.15">
      <c r="A290" s="6">
        <v>289</v>
      </c>
      <c r="B290" s="25" t="s">
        <v>526</v>
      </c>
      <c r="C290" s="26" t="s">
        <v>499</v>
      </c>
      <c r="D290" s="27">
        <v>10000</v>
      </c>
      <c r="E290" s="28" t="s">
        <v>546</v>
      </c>
      <c r="F290" s="28" t="s">
        <v>542</v>
      </c>
      <c r="G290" s="19">
        <v>10000</v>
      </c>
      <c r="H290" s="20" t="s">
        <v>16</v>
      </c>
      <c r="I290" s="20">
        <f t="shared" si="21"/>
        <v>6</v>
      </c>
      <c r="J290" s="21">
        <f t="shared" si="22"/>
        <v>60000</v>
      </c>
    </row>
    <row r="291" spans="1:10" x14ac:dyDescent="0.15">
      <c r="A291" s="6">
        <v>290</v>
      </c>
      <c r="B291" s="25" t="s">
        <v>527</v>
      </c>
      <c r="C291" s="26" t="s">
        <v>553</v>
      </c>
      <c r="D291" s="27">
        <v>9</v>
      </c>
      <c r="E291" s="28" t="s">
        <v>555</v>
      </c>
      <c r="F291" s="28" t="s">
        <v>542</v>
      </c>
      <c r="G291" s="19">
        <v>9</v>
      </c>
      <c r="H291" s="20" t="s">
        <v>16</v>
      </c>
      <c r="I291" s="20">
        <f t="shared" si="21"/>
        <v>-1</v>
      </c>
      <c r="J291" s="21">
        <f t="shared" si="22"/>
        <v>-9</v>
      </c>
    </row>
    <row r="292" spans="1:10" x14ac:dyDescent="0.15">
      <c r="A292" s="6">
        <v>291</v>
      </c>
      <c r="B292" s="25" t="s">
        <v>528</v>
      </c>
      <c r="C292" s="26" t="s">
        <v>477</v>
      </c>
      <c r="D292" s="27">
        <v>204.59</v>
      </c>
      <c r="E292" s="28" t="s">
        <v>501</v>
      </c>
      <c r="F292" s="28" t="s">
        <v>556</v>
      </c>
      <c r="G292" s="19">
        <v>204.59</v>
      </c>
      <c r="H292" s="20" t="s">
        <v>16</v>
      </c>
      <c r="I292" s="20">
        <f t="shared" si="21"/>
        <v>1</v>
      </c>
      <c r="J292" s="21">
        <f t="shared" si="22"/>
        <v>204.59</v>
      </c>
    </row>
    <row r="293" spans="1:10" x14ac:dyDescent="0.15">
      <c r="A293" s="6">
        <v>292</v>
      </c>
      <c r="B293" s="25" t="s">
        <v>529</v>
      </c>
      <c r="C293" s="26" t="s">
        <v>557</v>
      </c>
      <c r="D293" s="27">
        <v>574.08000000000004</v>
      </c>
      <c r="E293" s="28" t="s">
        <v>558</v>
      </c>
      <c r="F293" s="28" t="s">
        <v>542</v>
      </c>
      <c r="G293" s="19">
        <v>574.08000000000004</v>
      </c>
      <c r="H293" s="20" t="s">
        <v>16</v>
      </c>
      <c r="I293" s="20">
        <f t="shared" si="21"/>
        <v>-3</v>
      </c>
      <c r="J293" s="21">
        <f t="shared" si="22"/>
        <v>-1722.2400000000002</v>
      </c>
    </row>
    <row r="294" spans="1:10" x14ac:dyDescent="0.15">
      <c r="A294" s="6">
        <v>293</v>
      </c>
      <c r="B294" s="25" t="s">
        <v>530</v>
      </c>
      <c r="C294" s="26" t="s">
        <v>559</v>
      </c>
      <c r="D294" s="27">
        <v>2400</v>
      </c>
      <c r="E294" s="28" t="s">
        <v>547</v>
      </c>
      <c r="F294" s="28" t="s">
        <v>561</v>
      </c>
      <c r="G294" s="19">
        <v>2400</v>
      </c>
      <c r="H294" s="20" t="s">
        <v>16</v>
      </c>
      <c r="I294" s="20">
        <f t="shared" si="21"/>
        <v>13</v>
      </c>
      <c r="J294" s="21">
        <f t="shared" si="22"/>
        <v>31200</v>
      </c>
    </row>
    <row r="295" spans="1:10" x14ac:dyDescent="0.15">
      <c r="A295" s="6">
        <v>294</v>
      </c>
      <c r="B295" s="25" t="s">
        <v>531</v>
      </c>
      <c r="C295" s="26" t="s">
        <v>480</v>
      </c>
      <c r="D295" s="27">
        <v>160</v>
      </c>
      <c r="E295" s="28" t="s">
        <v>562</v>
      </c>
      <c r="F295" s="28" t="s">
        <v>563</v>
      </c>
      <c r="G295" s="19">
        <v>160</v>
      </c>
      <c r="H295" s="20" t="s">
        <v>16</v>
      </c>
      <c r="I295" s="20">
        <f t="shared" si="21"/>
        <v>3</v>
      </c>
      <c r="J295" s="21">
        <f t="shared" si="22"/>
        <v>480</v>
      </c>
    </row>
    <row r="296" spans="1:10" x14ac:dyDescent="0.15">
      <c r="A296" s="6">
        <v>295</v>
      </c>
      <c r="B296" s="25" t="s">
        <v>532</v>
      </c>
      <c r="C296" s="26" t="s">
        <v>564</v>
      </c>
      <c r="D296" s="27">
        <v>24.44</v>
      </c>
      <c r="E296" s="28" t="s">
        <v>565</v>
      </c>
      <c r="F296" s="28" t="s">
        <v>566</v>
      </c>
      <c r="G296" s="19">
        <v>24.44</v>
      </c>
      <c r="H296" s="20" t="s">
        <v>16</v>
      </c>
      <c r="I296" s="20">
        <f t="shared" si="21"/>
        <v>9</v>
      </c>
      <c r="J296" s="21">
        <f t="shared" si="22"/>
        <v>219.96</v>
      </c>
    </row>
    <row r="297" spans="1:10" x14ac:dyDescent="0.15">
      <c r="A297" s="6">
        <v>296</v>
      </c>
      <c r="B297" s="25" t="s">
        <v>533</v>
      </c>
      <c r="C297" s="26" t="s">
        <v>564</v>
      </c>
      <c r="D297" s="27">
        <v>290.76</v>
      </c>
      <c r="E297" s="28" t="s">
        <v>565</v>
      </c>
      <c r="F297" s="28" t="s">
        <v>566</v>
      </c>
      <c r="G297" s="19">
        <v>290.76</v>
      </c>
      <c r="H297" s="20" t="s">
        <v>16</v>
      </c>
      <c r="I297" s="20">
        <f t="shared" si="21"/>
        <v>9</v>
      </c>
      <c r="J297" s="21">
        <f t="shared" si="22"/>
        <v>2616.84</v>
      </c>
    </row>
    <row r="298" spans="1:10" x14ac:dyDescent="0.15">
      <c r="A298" s="6">
        <v>297</v>
      </c>
      <c r="B298" s="25" t="s">
        <v>534</v>
      </c>
      <c r="C298" s="26" t="s">
        <v>564</v>
      </c>
      <c r="D298" s="27">
        <v>13.51</v>
      </c>
      <c r="E298" s="28" t="s">
        <v>565</v>
      </c>
      <c r="F298" s="28" t="s">
        <v>566</v>
      </c>
      <c r="G298" s="19">
        <v>13.51</v>
      </c>
      <c r="H298" s="20" t="s">
        <v>16</v>
      </c>
      <c r="I298" s="20">
        <f t="shared" si="21"/>
        <v>9</v>
      </c>
      <c r="J298" s="21">
        <f t="shared" si="22"/>
        <v>121.59</v>
      </c>
    </row>
    <row r="299" spans="1:10" x14ac:dyDescent="0.15">
      <c r="A299" s="6">
        <v>298</v>
      </c>
      <c r="B299" s="25" t="s">
        <v>535</v>
      </c>
      <c r="C299" s="26" t="s">
        <v>564</v>
      </c>
      <c r="D299" s="27">
        <v>9.65</v>
      </c>
      <c r="E299" s="28" t="s">
        <v>565</v>
      </c>
      <c r="F299" s="28" t="s">
        <v>566</v>
      </c>
      <c r="G299" s="19">
        <v>9.65</v>
      </c>
      <c r="H299" s="20" t="s">
        <v>16</v>
      </c>
      <c r="I299" s="20">
        <f t="shared" si="21"/>
        <v>9</v>
      </c>
      <c r="J299" s="21">
        <f t="shared" si="22"/>
        <v>86.850000000000009</v>
      </c>
    </row>
    <row r="300" spans="1:10" x14ac:dyDescent="0.15">
      <c r="A300" s="6">
        <v>299</v>
      </c>
      <c r="B300" s="25" t="s">
        <v>536</v>
      </c>
      <c r="C300" s="26" t="s">
        <v>564</v>
      </c>
      <c r="D300" s="27">
        <v>10.73</v>
      </c>
      <c r="E300" s="28" t="s">
        <v>565</v>
      </c>
      <c r="F300" s="28" t="s">
        <v>566</v>
      </c>
      <c r="G300" s="19">
        <v>10.73</v>
      </c>
      <c r="H300" s="20" t="s">
        <v>16</v>
      </c>
      <c r="I300" s="20">
        <f t="shared" si="21"/>
        <v>9</v>
      </c>
      <c r="J300" s="21">
        <f t="shared" si="22"/>
        <v>96.570000000000007</v>
      </c>
    </row>
    <row r="301" spans="1:10" x14ac:dyDescent="0.15">
      <c r="A301" s="6">
        <v>300</v>
      </c>
      <c r="B301" s="25" t="s">
        <v>537</v>
      </c>
      <c r="C301" s="26" t="s">
        <v>564</v>
      </c>
      <c r="D301" s="27">
        <v>0.66</v>
      </c>
      <c r="E301" s="28" t="s">
        <v>565</v>
      </c>
      <c r="F301" s="28" t="s">
        <v>566</v>
      </c>
      <c r="G301" s="19">
        <v>0.66</v>
      </c>
      <c r="H301" s="20" t="s">
        <v>16</v>
      </c>
      <c r="I301" s="20">
        <f t="shared" si="21"/>
        <v>9</v>
      </c>
      <c r="J301" s="21">
        <f t="shared" si="22"/>
        <v>5.94</v>
      </c>
    </row>
    <row r="302" spans="1:10" x14ac:dyDescent="0.15">
      <c r="A302" s="6">
        <v>301</v>
      </c>
      <c r="B302" s="25" t="s">
        <v>538</v>
      </c>
      <c r="C302" s="26" t="s">
        <v>567</v>
      </c>
      <c r="D302" s="27">
        <v>366</v>
      </c>
      <c r="E302" s="28" t="s">
        <v>568</v>
      </c>
      <c r="F302" s="28" t="s">
        <v>563</v>
      </c>
      <c r="G302" s="19">
        <v>306</v>
      </c>
      <c r="H302" s="20" t="s">
        <v>16</v>
      </c>
      <c r="I302" s="20">
        <f t="shared" si="21"/>
        <v>-22</v>
      </c>
      <c r="J302" s="21">
        <f t="shared" si="22"/>
        <v>-8052</v>
      </c>
    </row>
    <row r="303" spans="1:10" x14ac:dyDescent="0.15">
      <c r="A303" s="6">
        <v>302</v>
      </c>
      <c r="B303" s="25" t="s">
        <v>539</v>
      </c>
      <c r="C303" s="26" t="s">
        <v>501</v>
      </c>
      <c r="D303" s="27">
        <v>64.42</v>
      </c>
      <c r="E303" s="28" t="s">
        <v>569</v>
      </c>
      <c r="F303" s="28" t="s">
        <v>570</v>
      </c>
      <c r="G303" s="19">
        <v>64.42</v>
      </c>
      <c r="H303" s="20" t="s">
        <v>16</v>
      </c>
      <c r="I303" s="20">
        <f t="shared" si="21"/>
        <v>-12</v>
      </c>
      <c r="J303" s="21">
        <f t="shared" si="22"/>
        <v>-773.04</v>
      </c>
    </row>
    <row r="304" spans="1:10" x14ac:dyDescent="0.15">
      <c r="A304" s="6">
        <v>303</v>
      </c>
      <c r="B304" s="25" t="s">
        <v>540</v>
      </c>
      <c r="C304" s="26" t="s">
        <v>501</v>
      </c>
      <c r="D304" s="27">
        <v>48.42</v>
      </c>
      <c r="E304" s="28" t="s">
        <v>569</v>
      </c>
      <c r="F304" s="28" t="s">
        <v>543</v>
      </c>
      <c r="G304" s="19">
        <v>48.42</v>
      </c>
      <c r="H304" s="20" t="s">
        <v>16</v>
      </c>
      <c r="I304" s="20">
        <f t="shared" si="21"/>
        <v>-9</v>
      </c>
      <c r="J304" s="21">
        <f t="shared" si="22"/>
        <v>-435.78000000000003</v>
      </c>
    </row>
    <row r="305" spans="1:10" x14ac:dyDescent="0.15">
      <c r="A305" s="6">
        <v>304</v>
      </c>
      <c r="B305" s="25" t="s">
        <v>541</v>
      </c>
      <c r="C305" s="26" t="s">
        <v>571</v>
      </c>
      <c r="D305" s="27">
        <v>399.8</v>
      </c>
      <c r="E305" s="28" t="s">
        <v>562</v>
      </c>
      <c r="F305" s="28" t="s">
        <v>573</v>
      </c>
      <c r="G305" s="19">
        <v>399.8</v>
      </c>
      <c r="H305" s="20" t="s">
        <v>16</v>
      </c>
      <c r="I305" s="20">
        <f t="shared" si="21"/>
        <v>-1</v>
      </c>
      <c r="J305" s="21">
        <f t="shared" si="22"/>
        <v>-399.8</v>
      </c>
    </row>
    <row r="306" spans="1:10" x14ac:dyDescent="0.15">
      <c r="A306" s="6">
        <v>305</v>
      </c>
      <c r="B306" s="25" t="s">
        <v>574</v>
      </c>
      <c r="C306" s="26" t="s">
        <v>501</v>
      </c>
      <c r="D306" s="27">
        <v>1681.38</v>
      </c>
      <c r="E306" s="28" t="s">
        <v>562</v>
      </c>
      <c r="F306" s="28" t="s">
        <v>573</v>
      </c>
      <c r="G306" s="19">
        <v>1681.38</v>
      </c>
      <c r="H306" s="20" t="s">
        <v>16</v>
      </c>
      <c r="I306" s="20">
        <f t="shared" si="21"/>
        <v>-1</v>
      </c>
      <c r="J306" s="21">
        <f t="shared" si="22"/>
        <v>-1681.38</v>
      </c>
    </row>
    <row r="307" spans="1:10" x14ac:dyDescent="0.15">
      <c r="A307" s="6">
        <v>306</v>
      </c>
      <c r="B307" s="25" t="s">
        <v>575</v>
      </c>
      <c r="C307" s="26" t="s">
        <v>501</v>
      </c>
      <c r="D307" s="27">
        <v>600</v>
      </c>
      <c r="E307" s="28" t="s">
        <v>573</v>
      </c>
      <c r="F307" s="28" t="s">
        <v>573</v>
      </c>
      <c r="G307" s="19">
        <v>600</v>
      </c>
      <c r="H307" s="20" t="s">
        <v>16</v>
      </c>
      <c r="I307" s="20">
        <f t="shared" si="21"/>
        <v>0</v>
      </c>
      <c r="J307" s="21">
        <f t="shared" si="22"/>
        <v>0</v>
      </c>
    </row>
    <row r="308" spans="1:10" x14ac:dyDescent="0.15">
      <c r="A308" s="6">
        <v>307</v>
      </c>
      <c r="B308" s="25" t="s">
        <v>576</v>
      </c>
      <c r="C308" s="26" t="s">
        <v>572</v>
      </c>
      <c r="D308" s="27">
        <v>4750</v>
      </c>
      <c r="E308" s="28" t="s">
        <v>583</v>
      </c>
      <c r="F308" s="28" t="s">
        <v>561</v>
      </c>
      <c r="G308" s="19">
        <v>4750</v>
      </c>
      <c r="H308" s="20" t="s">
        <v>16</v>
      </c>
      <c r="I308" s="20">
        <f t="shared" si="21"/>
        <v>-11</v>
      </c>
      <c r="J308" s="21">
        <f t="shared" si="22"/>
        <v>-52250</v>
      </c>
    </row>
    <row r="309" spans="1:10" x14ac:dyDescent="0.15">
      <c r="A309" s="6">
        <v>308</v>
      </c>
      <c r="B309" s="25" t="s">
        <v>577</v>
      </c>
      <c r="C309" s="26" t="s">
        <v>560</v>
      </c>
      <c r="D309" s="27">
        <v>1590.48</v>
      </c>
      <c r="E309" s="28" t="s">
        <v>584</v>
      </c>
      <c r="F309" s="28" t="s">
        <v>585</v>
      </c>
      <c r="G309" s="19">
        <v>1590.48</v>
      </c>
      <c r="H309" s="20" t="s">
        <v>16</v>
      </c>
      <c r="I309" s="20">
        <f t="shared" si="21"/>
        <v>2</v>
      </c>
      <c r="J309" s="21">
        <f t="shared" si="22"/>
        <v>3180.96</v>
      </c>
    </row>
    <row r="310" spans="1:10" x14ac:dyDescent="0.15">
      <c r="A310" s="6">
        <v>309</v>
      </c>
      <c r="B310" s="25" t="s">
        <v>578</v>
      </c>
      <c r="C310" s="26" t="s">
        <v>547</v>
      </c>
      <c r="D310" s="27">
        <v>2040.98</v>
      </c>
      <c r="E310" s="28" t="s">
        <v>547</v>
      </c>
      <c r="F310" s="28" t="s">
        <v>543</v>
      </c>
      <c r="G310" s="19">
        <v>2040.98</v>
      </c>
      <c r="H310" s="20" t="s">
        <v>16</v>
      </c>
      <c r="I310" s="20">
        <f t="shared" si="21"/>
        <v>12</v>
      </c>
      <c r="J310" s="21">
        <f t="shared" si="22"/>
        <v>24491.760000000002</v>
      </c>
    </row>
    <row r="311" spans="1:10" x14ac:dyDescent="0.15">
      <c r="A311" s="6">
        <v>310</v>
      </c>
      <c r="B311" s="25" t="s">
        <v>579</v>
      </c>
      <c r="C311" s="26" t="s">
        <v>587</v>
      </c>
      <c r="D311" s="27">
        <v>184.43</v>
      </c>
      <c r="E311" s="28" t="s">
        <v>587</v>
      </c>
      <c r="F311" s="28" t="s">
        <v>543</v>
      </c>
      <c r="G311" s="19">
        <v>184.43</v>
      </c>
      <c r="H311" s="20" t="s">
        <v>16</v>
      </c>
      <c r="I311" s="20">
        <f t="shared" si="21"/>
        <v>7</v>
      </c>
      <c r="J311" s="21">
        <f t="shared" si="22"/>
        <v>1291.01</v>
      </c>
    </row>
    <row r="312" spans="1:10" x14ac:dyDescent="0.15">
      <c r="A312" s="6">
        <v>311</v>
      </c>
      <c r="B312" s="25" t="s">
        <v>580</v>
      </c>
      <c r="C312" s="26" t="s">
        <v>587</v>
      </c>
      <c r="D312" s="27">
        <v>1490</v>
      </c>
      <c r="E312" s="28" t="s">
        <v>587</v>
      </c>
      <c r="F312" s="28" t="s">
        <v>585</v>
      </c>
      <c r="G312" s="19">
        <v>745</v>
      </c>
      <c r="H312" s="20" t="s">
        <v>16</v>
      </c>
      <c r="I312" s="20">
        <f t="shared" si="21"/>
        <v>1</v>
      </c>
      <c r="J312" s="21">
        <f t="shared" si="22"/>
        <v>1490</v>
      </c>
    </row>
    <row r="313" spans="1:10" x14ac:dyDescent="0.15">
      <c r="A313" s="6">
        <v>312</v>
      </c>
      <c r="B313" s="25" t="s">
        <v>580</v>
      </c>
      <c r="C313" s="26" t="s">
        <v>587</v>
      </c>
      <c r="D313" s="27">
        <v>1490</v>
      </c>
      <c r="E313" s="28" t="s">
        <v>587</v>
      </c>
      <c r="F313" s="28" t="s">
        <v>543</v>
      </c>
      <c r="G313" s="19">
        <v>745</v>
      </c>
      <c r="H313" s="20" t="s">
        <v>16</v>
      </c>
      <c r="I313" s="20">
        <f t="shared" si="21"/>
        <v>7</v>
      </c>
      <c r="J313" s="21">
        <f t="shared" si="22"/>
        <v>10430</v>
      </c>
    </row>
    <row r="314" spans="1:10" x14ac:dyDescent="0.15">
      <c r="A314" s="6">
        <v>313</v>
      </c>
      <c r="B314" s="25" t="s">
        <v>581</v>
      </c>
      <c r="C314" s="26" t="s">
        <v>588</v>
      </c>
      <c r="D314" s="27">
        <v>52.64</v>
      </c>
      <c r="E314" s="28" t="s">
        <v>589</v>
      </c>
      <c r="F314" s="28" t="s">
        <v>589</v>
      </c>
      <c r="G314" s="19">
        <v>52.64</v>
      </c>
      <c r="H314" s="20" t="s">
        <v>16</v>
      </c>
      <c r="I314" s="20">
        <f t="shared" si="21"/>
        <v>0</v>
      </c>
      <c r="J314" s="21">
        <f t="shared" si="22"/>
        <v>0</v>
      </c>
    </row>
    <row r="315" spans="1:10" x14ac:dyDescent="0.15">
      <c r="A315" s="6">
        <v>314</v>
      </c>
      <c r="B315" s="25" t="s">
        <v>582</v>
      </c>
      <c r="C315" s="26" t="s">
        <v>572</v>
      </c>
      <c r="D315" s="27">
        <v>73554.960000000006</v>
      </c>
      <c r="E315" s="28" t="s">
        <v>583</v>
      </c>
      <c r="F315" s="28" t="s">
        <v>590</v>
      </c>
      <c r="G315" s="19">
        <v>73554.960000000006</v>
      </c>
      <c r="H315" s="20" t="s">
        <v>16</v>
      </c>
      <c r="I315" s="20">
        <f t="shared" si="21"/>
        <v>2</v>
      </c>
      <c r="J315" s="21">
        <f t="shared" si="22"/>
        <v>147109.92000000001</v>
      </c>
    </row>
    <row r="316" spans="1:10" x14ac:dyDescent="0.15">
      <c r="A316" s="6">
        <v>315</v>
      </c>
      <c r="B316" s="25" t="s">
        <v>591</v>
      </c>
      <c r="C316" s="26" t="s">
        <v>572</v>
      </c>
      <c r="D316" s="27">
        <v>15002</v>
      </c>
      <c r="E316" s="28" t="s">
        <v>583</v>
      </c>
      <c r="F316" s="28" t="s">
        <v>563</v>
      </c>
      <c r="G316" s="19">
        <v>15002</v>
      </c>
      <c r="H316" s="20" t="s">
        <v>16</v>
      </c>
      <c r="I316" s="20">
        <f t="shared" si="21"/>
        <v>-4</v>
      </c>
      <c r="J316" s="21">
        <f t="shared" si="22"/>
        <v>-60008</v>
      </c>
    </row>
    <row r="317" spans="1:10" x14ac:dyDescent="0.15">
      <c r="A317" s="6">
        <v>316</v>
      </c>
      <c r="B317" s="25" t="s">
        <v>592</v>
      </c>
      <c r="C317" s="26" t="s">
        <v>501</v>
      </c>
      <c r="D317" s="27">
        <v>5550</v>
      </c>
      <c r="E317" s="28" t="s">
        <v>562</v>
      </c>
      <c r="F317" s="28" t="s">
        <v>573</v>
      </c>
      <c r="G317" s="19">
        <v>5550</v>
      </c>
      <c r="H317" s="20" t="s">
        <v>16</v>
      </c>
      <c r="I317" s="20">
        <f t="shared" si="21"/>
        <v>-1</v>
      </c>
      <c r="J317" s="21">
        <f t="shared" si="22"/>
        <v>-5550</v>
      </c>
    </row>
    <row r="318" spans="1:10" x14ac:dyDescent="0.15">
      <c r="A318" s="6">
        <v>317</v>
      </c>
      <c r="B318" s="25" t="s">
        <v>593</v>
      </c>
      <c r="C318" s="26" t="s">
        <v>546</v>
      </c>
      <c r="D318" s="27">
        <v>4797.9399999999996</v>
      </c>
      <c r="E318" s="28" t="s">
        <v>607</v>
      </c>
      <c r="F318" s="28" t="s">
        <v>608</v>
      </c>
      <c r="G318" s="19">
        <v>4797.9399999999996</v>
      </c>
      <c r="H318" s="20" t="s">
        <v>16</v>
      </c>
      <c r="I318" s="20">
        <f t="shared" si="21"/>
        <v>14</v>
      </c>
      <c r="J318" s="21">
        <f t="shared" si="22"/>
        <v>67171.159999999989</v>
      </c>
    </row>
    <row r="319" spans="1:10" x14ac:dyDescent="0.15">
      <c r="A319" s="6">
        <v>318</v>
      </c>
      <c r="B319" s="25" t="s">
        <v>594</v>
      </c>
      <c r="C319" s="26" t="s">
        <v>606</v>
      </c>
      <c r="D319" s="27">
        <v>134637.29999999999</v>
      </c>
      <c r="E319" s="28" t="s">
        <v>606</v>
      </c>
      <c r="F319" s="28" t="s">
        <v>563</v>
      </c>
      <c r="G319" s="19">
        <v>134637.29999999999</v>
      </c>
      <c r="H319" s="20" t="s">
        <v>16</v>
      </c>
      <c r="I319" s="20">
        <f t="shared" si="21"/>
        <v>5</v>
      </c>
      <c r="J319" s="21">
        <f t="shared" si="22"/>
        <v>673186.5</v>
      </c>
    </row>
    <row r="320" spans="1:10" x14ac:dyDescent="0.15">
      <c r="A320" s="6">
        <v>319</v>
      </c>
      <c r="B320" s="25" t="s">
        <v>595</v>
      </c>
      <c r="C320" s="26" t="s">
        <v>605</v>
      </c>
      <c r="D320" s="27">
        <v>60875.48</v>
      </c>
      <c r="E320" s="28" t="s">
        <v>609</v>
      </c>
      <c r="F320" s="28" t="s">
        <v>608</v>
      </c>
      <c r="G320" s="19">
        <v>52369.48</v>
      </c>
      <c r="H320" s="20" t="s">
        <v>16</v>
      </c>
      <c r="I320" s="20">
        <f t="shared" si="21"/>
        <v>-12</v>
      </c>
      <c r="J320" s="21">
        <f t="shared" si="22"/>
        <v>-730505.76</v>
      </c>
    </row>
    <row r="321" spans="1:10" x14ac:dyDescent="0.15">
      <c r="A321" s="6">
        <v>320</v>
      </c>
      <c r="B321" s="25" t="s">
        <v>596</v>
      </c>
      <c r="C321" s="26" t="s">
        <v>555</v>
      </c>
      <c r="D321" s="27">
        <v>600</v>
      </c>
      <c r="E321" s="28" t="s">
        <v>610</v>
      </c>
      <c r="F321" s="28" t="s">
        <v>611</v>
      </c>
      <c r="G321" s="19">
        <v>600</v>
      </c>
      <c r="H321" s="20" t="s">
        <v>16</v>
      </c>
      <c r="I321" s="20">
        <f t="shared" si="21"/>
        <v>3</v>
      </c>
      <c r="J321" s="21">
        <f t="shared" si="22"/>
        <v>1800</v>
      </c>
    </row>
    <row r="322" spans="1:10" x14ac:dyDescent="0.15">
      <c r="A322" s="6">
        <v>321</v>
      </c>
      <c r="B322" s="25" t="s">
        <v>417</v>
      </c>
      <c r="C322" s="26" t="s">
        <v>587</v>
      </c>
      <c r="D322" s="27">
        <v>366</v>
      </c>
      <c r="E322" s="28" t="s">
        <v>612</v>
      </c>
      <c r="F322" s="28" t="s">
        <v>613</v>
      </c>
      <c r="G322" s="19">
        <v>306</v>
      </c>
      <c r="H322" s="20" t="s">
        <v>16</v>
      </c>
      <c r="I322" s="20">
        <f t="shared" si="21"/>
        <v>3</v>
      </c>
      <c r="J322" s="21">
        <f t="shared" si="22"/>
        <v>1098</v>
      </c>
    </row>
    <row r="323" spans="1:10" x14ac:dyDescent="0.15">
      <c r="A323" s="6">
        <v>322</v>
      </c>
      <c r="B323" s="25" t="s">
        <v>597</v>
      </c>
      <c r="C323" s="26" t="s">
        <v>586</v>
      </c>
      <c r="D323" s="27">
        <v>460.79</v>
      </c>
      <c r="E323" s="28" t="s">
        <v>614</v>
      </c>
      <c r="F323" s="28" t="s">
        <v>566</v>
      </c>
      <c r="G323" s="19">
        <v>460.79</v>
      </c>
      <c r="H323" s="20" t="s">
        <v>16</v>
      </c>
      <c r="I323" s="20">
        <f t="shared" si="21"/>
        <v>1</v>
      </c>
      <c r="J323" s="21">
        <f t="shared" si="22"/>
        <v>460.79</v>
      </c>
    </row>
    <row r="324" spans="1:10" x14ac:dyDescent="0.15">
      <c r="A324" s="6">
        <v>323</v>
      </c>
      <c r="B324" s="25" t="s">
        <v>598</v>
      </c>
      <c r="C324" s="26" t="s">
        <v>547</v>
      </c>
      <c r="D324" s="27">
        <v>506.44</v>
      </c>
      <c r="E324" s="28" t="s">
        <v>615</v>
      </c>
      <c r="F324" s="28" t="s">
        <v>615</v>
      </c>
      <c r="G324" s="19">
        <v>506.44</v>
      </c>
      <c r="H324" s="20" t="s">
        <v>16</v>
      </c>
      <c r="I324" s="20">
        <f t="shared" si="21"/>
        <v>0</v>
      </c>
      <c r="J324" s="21">
        <f t="shared" si="22"/>
        <v>0</v>
      </c>
    </row>
    <row r="325" spans="1:10" x14ac:dyDescent="0.15">
      <c r="A325" s="6">
        <v>324</v>
      </c>
      <c r="B325" s="25" t="s">
        <v>599</v>
      </c>
      <c r="C325" s="26" t="s">
        <v>556</v>
      </c>
      <c r="D325" s="27">
        <v>311.8</v>
      </c>
      <c r="E325" s="28" t="s">
        <v>616</v>
      </c>
      <c r="F325" s="28" t="s">
        <v>608</v>
      </c>
      <c r="G325" s="19">
        <v>273.8</v>
      </c>
      <c r="H325" s="20" t="s">
        <v>16</v>
      </c>
      <c r="I325" s="20">
        <f t="shared" si="21"/>
        <v>15</v>
      </c>
      <c r="J325" s="21">
        <f t="shared" si="22"/>
        <v>4677</v>
      </c>
    </row>
    <row r="326" spans="1:10" x14ac:dyDescent="0.15">
      <c r="A326" s="6">
        <v>325</v>
      </c>
      <c r="B326" s="25" t="s">
        <v>600</v>
      </c>
      <c r="C326" s="26" t="s">
        <v>585</v>
      </c>
      <c r="D326" s="27">
        <v>260</v>
      </c>
      <c r="E326" s="28" t="s">
        <v>614</v>
      </c>
      <c r="F326" s="28" t="s">
        <v>566</v>
      </c>
      <c r="G326" s="19">
        <v>260</v>
      </c>
      <c r="H326" s="20" t="s">
        <v>16</v>
      </c>
      <c r="I326" s="20">
        <f t="shared" si="21"/>
        <v>1</v>
      </c>
      <c r="J326" s="21">
        <f t="shared" si="22"/>
        <v>260</v>
      </c>
    </row>
    <row r="327" spans="1:10" x14ac:dyDescent="0.15">
      <c r="A327" s="6">
        <v>326</v>
      </c>
      <c r="B327" s="25" t="s">
        <v>601</v>
      </c>
      <c r="C327" s="26" t="s">
        <v>616</v>
      </c>
      <c r="D327" s="27">
        <v>780</v>
      </c>
      <c r="E327" s="28" t="s">
        <v>614</v>
      </c>
      <c r="F327" s="28" t="s">
        <v>566</v>
      </c>
      <c r="G327" s="19">
        <v>780</v>
      </c>
      <c r="H327" s="20" t="s">
        <v>16</v>
      </c>
      <c r="I327" s="20">
        <f t="shared" si="21"/>
        <v>1</v>
      </c>
      <c r="J327" s="21">
        <f t="shared" si="22"/>
        <v>780</v>
      </c>
    </row>
    <row r="328" spans="1:10" x14ac:dyDescent="0.15">
      <c r="A328" s="6">
        <v>327</v>
      </c>
      <c r="B328" s="25" t="s">
        <v>602</v>
      </c>
      <c r="C328" s="26" t="s">
        <v>569</v>
      </c>
      <c r="D328" s="27">
        <v>1459.12</v>
      </c>
      <c r="E328" s="28" t="s">
        <v>618</v>
      </c>
      <c r="F328" s="28" t="s">
        <v>608</v>
      </c>
      <c r="G328" s="19">
        <v>1229.1199999999999</v>
      </c>
      <c r="H328" s="20" t="s">
        <v>16</v>
      </c>
      <c r="I328" s="20">
        <f t="shared" si="21"/>
        <v>-18</v>
      </c>
      <c r="J328" s="21">
        <f t="shared" si="22"/>
        <v>-26264.159999999996</v>
      </c>
    </row>
    <row r="329" spans="1:10" x14ac:dyDescent="0.15">
      <c r="A329" s="6">
        <v>328</v>
      </c>
      <c r="B329" s="25" t="s">
        <v>603</v>
      </c>
      <c r="C329" s="26" t="s">
        <v>573</v>
      </c>
      <c r="D329" s="27">
        <v>406.3</v>
      </c>
      <c r="E329" s="28" t="s">
        <v>614</v>
      </c>
      <c r="F329" s="28" t="s">
        <v>566</v>
      </c>
      <c r="G329" s="19">
        <v>406.3</v>
      </c>
      <c r="H329" s="20" t="s">
        <v>16</v>
      </c>
      <c r="I329" s="20">
        <f t="shared" si="21"/>
        <v>1</v>
      </c>
      <c r="J329" s="21">
        <f t="shared" si="22"/>
        <v>406.3</v>
      </c>
    </row>
    <row r="330" spans="1:10" x14ac:dyDescent="0.15">
      <c r="A330" s="6">
        <v>329</v>
      </c>
      <c r="B330" s="25" t="s">
        <v>604</v>
      </c>
      <c r="C330" s="26" t="s">
        <v>617</v>
      </c>
      <c r="D330" s="27">
        <v>2188.6799999999998</v>
      </c>
      <c r="E330" s="28" t="s">
        <v>620</v>
      </c>
      <c r="F330" s="28" t="s">
        <v>608</v>
      </c>
      <c r="G330" s="19">
        <v>1843.68</v>
      </c>
      <c r="H330" s="20" t="s">
        <v>16</v>
      </c>
      <c r="I330" s="20">
        <f t="shared" si="21"/>
        <v>-19</v>
      </c>
      <c r="J330" s="21">
        <f t="shared" si="22"/>
        <v>-41584.92</v>
      </c>
    </row>
    <row r="331" spans="1:10" x14ac:dyDescent="0.15">
      <c r="A331" s="6">
        <v>330</v>
      </c>
      <c r="B331" s="25" t="s">
        <v>621</v>
      </c>
      <c r="C331" s="26" t="s">
        <v>506</v>
      </c>
      <c r="D331" s="27">
        <v>2927.16</v>
      </c>
      <c r="E331" s="28" t="s">
        <v>608</v>
      </c>
      <c r="F331" s="28" t="s">
        <v>608</v>
      </c>
      <c r="G331" s="19">
        <v>2927.16</v>
      </c>
      <c r="H331" s="20" t="s">
        <v>16</v>
      </c>
      <c r="I331" s="20">
        <f t="shared" si="21"/>
        <v>0</v>
      </c>
      <c r="J331" s="21">
        <f t="shared" si="22"/>
        <v>0</v>
      </c>
    </row>
    <row r="332" spans="1:10" x14ac:dyDescent="0.15">
      <c r="A332" s="6">
        <v>331</v>
      </c>
      <c r="B332" s="25" t="s">
        <v>622</v>
      </c>
      <c r="C332" s="26" t="s">
        <v>611</v>
      </c>
      <c r="D332" s="27">
        <v>1008.2</v>
      </c>
      <c r="E332" s="28" t="s">
        <v>611</v>
      </c>
      <c r="F332" s="28" t="s">
        <v>608</v>
      </c>
      <c r="G332" s="19">
        <v>1008.2</v>
      </c>
      <c r="H332" s="20" t="s">
        <v>16</v>
      </c>
      <c r="I332" s="20">
        <f t="shared" si="21"/>
        <v>5</v>
      </c>
      <c r="J332" s="21">
        <f t="shared" si="22"/>
        <v>5041</v>
      </c>
    </row>
    <row r="333" spans="1:10" x14ac:dyDescent="0.15">
      <c r="A333" s="6">
        <v>332</v>
      </c>
      <c r="B333" s="25" t="s">
        <v>624</v>
      </c>
      <c r="C333" s="26" t="s">
        <v>605</v>
      </c>
      <c r="D333" s="27">
        <v>10093.799999999999</v>
      </c>
      <c r="E333" s="28" t="s">
        <v>614</v>
      </c>
      <c r="F333" s="28" t="s">
        <v>566</v>
      </c>
      <c r="G333" s="19">
        <v>10093.799999999999</v>
      </c>
      <c r="H333" s="20" t="s">
        <v>16</v>
      </c>
      <c r="I333" s="20">
        <f t="shared" si="21"/>
        <v>1</v>
      </c>
      <c r="J333" s="21">
        <f t="shared" si="22"/>
        <v>10093.799999999999</v>
      </c>
    </row>
    <row r="334" spans="1:10" x14ac:dyDescent="0.15">
      <c r="A334" s="6">
        <v>333</v>
      </c>
      <c r="B334" s="25" t="s">
        <v>625</v>
      </c>
      <c r="C334" s="26" t="s">
        <v>562</v>
      </c>
      <c r="D334" s="27">
        <v>296.04000000000002</v>
      </c>
      <c r="E334" s="28">
        <v>44165</v>
      </c>
      <c r="F334" s="28" t="s">
        <v>614</v>
      </c>
      <c r="G334" s="19">
        <v>296.04000000000002</v>
      </c>
      <c r="H334" s="20" t="s">
        <v>16</v>
      </c>
      <c r="I334" s="20">
        <f t="shared" si="21"/>
        <v>0</v>
      </c>
      <c r="J334" s="21">
        <f t="shared" si="22"/>
        <v>0</v>
      </c>
    </row>
    <row r="335" spans="1:10" x14ac:dyDescent="0.15">
      <c r="A335" s="6">
        <v>334</v>
      </c>
      <c r="B335" s="25" t="s">
        <v>626</v>
      </c>
      <c r="C335" s="26" t="s">
        <v>619</v>
      </c>
      <c r="D335" s="27">
        <v>126.5</v>
      </c>
      <c r="E335" s="28" t="s">
        <v>630</v>
      </c>
      <c r="F335" s="28" t="s">
        <v>630</v>
      </c>
      <c r="G335" s="19">
        <v>126.5</v>
      </c>
      <c r="H335" s="20" t="s">
        <v>16</v>
      </c>
      <c r="I335" s="20">
        <f t="shared" si="21"/>
        <v>0</v>
      </c>
      <c r="J335" s="21">
        <f t="shared" si="22"/>
        <v>0</v>
      </c>
    </row>
    <row r="336" spans="1:10" x14ac:dyDescent="0.15">
      <c r="A336" s="6">
        <v>335</v>
      </c>
      <c r="B336" s="25" t="s">
        <v>627</v>
      </c>
      <c r="C336" s="26" t="s">
        <v>573</v>
      </c>
      <c r="D336" s="27">
        <v>1070.02</v>
      </c>
      <c r="E336" s="28" t="s">
        <v>614</v>
      </c>
      <c r="F336" s="28" t="s">
        <v>566</v>
      </c>
      <c r="G336" s="19">
        <v>1070.02</v>
      </c>
      <c r="H336" s="20" t="s">
        <v>16</v>
      </c>
      <c r="I336" s="20">
        <f t="shared" ref="I336:I367" si="23">F336-E336</f>
        <v>1</v>
      </c>
      <c r="J336" s="21">
        <f t="shared" ref="J336:J367" si="24">I336*D336</f>
        <v>1070.02</v>
      </c>
    </row>
    <row r="337" spans="1:10" x14ac:dyDescent="0.15">
      <c r="A337" s="6">
        <v>336</v>
      </c>
      <c r="B337" s="25" t="s">
        <v>628</v>
      </c>
      <c r="C337" s="26" t="s">
        <v>629</v>
      </c>
      <c r="D337" s="27">
        <v>121010.18</v>
      </c>
      <c r="E337" s="28" t="s">
        <v>612</v>
      </c>
      <c r="F337" s="28" t="s">
        <v>632</v>
      </c>
      <c r="G337" s="19">
        <v>101935.44</v>
      </c>
      <c r="H337" s="20" t="s">
        <v>16</v>
      </c>
      <c r="I337" s="20">
        <f t="shared" si="23"/>
        <v>-22</v>
      </c>
      <c r="J337" s="21">
        <f t="shared" si="24"/>
        <v>-2662223.96</v>
      </c>
    </row>
    <row r="338" spans="1:10" x14ac:dyDescent="0.15">
      <c r="A338" s="6">
        <v>337</v>
      </c>
      <c r="B338" s="25" t="s">
        <v>633</v>
      </c>
      <c r="C338" s="26" t="s">
        <v>590</v>
      </c>
      <c r="D338" s="27">
        <v>7350</v>
      </c>
      <c r="E338" s="28" t="s">
        <v>615</v>
      </c>
      <c r="F338" s="28" t="s">
        <v>618</v>
      </c>
      <c r="G338" s="19">
        <v>7350</v>
      </c>
      <c r="H338" s="20" t="s">
        <v>16</v>
      </c>
      <c r="I338" s="20">
        <f t="shared" si="23"/>
        <v>-27</v>
      </c>
      <c r="J338" s="21">
        <f t="shared" si="24"/>
        <v>-198450</v>
      </c>
    </row>
    <row r="339" spans="1:10" x14ac:dyDescent="0.15">
      <c r="A339" s="6">
        <v>338</v>
      </c>
      <c r="B339" s="25" t="s">
        <v>634</v>
      </c>
      <c r="C339" s="26" t="s">
        <v>631</v>
      </c>
      <c r="D339" s="27">
        <v>6.49</v>
      </c>
      <c r="E339" s="28" t="s">
        <v>638</v>
      </c>
      <c r="F339" s="28" t="s">
        <v>613</v>
      </c>
      <c r="G339" s="19">
        <v>6.49</v>
      </c>
      <c r="H339" s="20" t="s">
        <v>16</v>
      </c>
      <c r="I339" s="20">
        <f t="shared" si="23"/>
        <v>2</v>
      </c>
      <c r="J339" s="21">
        <f t="shared" si="24"/>
        <v>12.98</v>
      </c>
    </row>
    <row r="340" spans="1:10" x14ac:dyDescent="0.15">
      <c r="A340" s="6">
        <v>339</v>
      </c>
      <c r="B340" s="25" t="s">
        <v>635</v>
      </c>
      <c r="C340" s="26" t="s">
        <v>631</v>
      </c>
      <c r="D340" s="27">
        <v>4.5</v>
      </c>
      <c r="E340" s="28" t="s">
        <v>638</v>
      </c>
      <c r="F340" s="28" t="s">
        <v>613</v>
      </c>
      <c r="G340" s="19">
        <v>4.5</v>
      </c>
      <c r="H340" s="20" t="s">
        <v>16</v>
      </c>
      <c r="I340" s="20">
        <f t="shared" si="23"/>
        <v>2</v>
      </c>
      <c r="J340" s="21">
        <f t="shared" si="24"/>
        <v>9</v>
      </c>
    </row>
    <row r="341" spans="1:10" x14ac:dyDescent="0.15">
      <c r="A341" s="6">
        <v>340</v>
      </c>
      <c r="B341" s="25" t="s">
        <v>636</v>
      </c>
      <c r="C341" s="26" t="s">
        <v>590</v>
      </c>
      <c r="D341" s="27">
        <v>2080</v>
      </c>
      <c r="E341" s="28" t="s">
        <v>639</v>
      </c>
      <c r="F341" s="28" t="s">
        <v>618</v>
      </c>
      <c r="G341" s="19">
        <v>2080</v>
      </c>
      <c r="H341" s="20" t="s">
        <v>16</v>
      </c>
      <c r="I341" s="20">
        <f t="shared" si="23"/>
        <v>-5</v>
      </c>
      <c r="J341" s="21">
        <f t="shared" si="24"/>
        <v>-10400</v>
      </c>
    </row>
    <row r="342" spans="1:10" x14ac:dyDescent="0.15">
      <c r="A342" s="6">
        <v>341</v>
      </c>
      <c r="B342" s="25" t="s">
        <v>637</v>
      </c>
      <c r="C342" s="26" t="s">
        <v>623</v>
      </c>
      <c r="D342" s="27">
        <v>87</v>
      </c>
      <c r="E342" s="28" t="s">
        <v>640</v>
      </c>
      <c r="F342" s="28" t="s">
        <v>641</v>
      </c>
      <c r="G342" s="19">
        <v>87</v>
      </c>
      <c r="H342" s="20" t="s">
        <v>16</v>
      </c>
      <c r="I342" s="20">
        <f t="shared" si="23"/>
        <v>1</v>
      </c>
      <c r="J342" s="21">
        <f t="shared" si="24"/>
        <v>87</v>
      </c>
    </row>
    <row r="343" spans="1:10" x14ac:dyDescent="0.15">
      <c r="A343" s="6">
        <v>342</v>
      </c>
      <c r="B343" s="25" t="s">
        <v>642</v>
      </c>
      <c r="C343" s="26" t="s">
        <v>653</v>
      </c>
      <c r="D343" s="27">
        <v>2584.13</v>
      </c>
      <c r="E343" s="28" t="s">
        <v>654</v>
      </c>
      <c r="F343" s="28" t="s">
        <v>655</v>
      </c>
      <c r="G343" s="19">
        <v>2176.8000000000002</v>
      </c>
      <c r="H343" s="20" t="s">
        <v>16</v>
      </c>
      <c r="I343" s="20">
        <f t="shared" si="23"/>
        <v>-3</v>
      </c>
      <c r="J343" s="21">
        <f t="shared" si="24"/>
        <v>-7752.39</v>
      </c>
    </row>
    <row r="344" spans="1:10" x14ac:dyDescent="0.15">
      <c r="A344" s="6">
        <v>343</v>
      </c>
      <c r="B344" s="25" t="s">
        <v>643</v>
      </c>
      <c r="C344" s="26" t="s">
        <v>614</v>
      </c>
      <c r="D344" s="27">
        <v>1200</v>
      </c>
      <c r="E344" s="28" t="s">
        <v>656</v>
      </c>
      <c r="F344" s="28" t="s">
        <v>613</v>
      </c>
      <c r="G344" s="19">
        <v>1200</v>
      </c>
      <c r="H344" s="20" t="s">
        <v>16</v>
      </c>
      <c r="I344" s="20">
        <f t="shared" si="23"/>
        <v>-8</v>
      </c>
      <c r="J344" s="21">
        <f t="shared" si="24"/>
        <v>-9600</v>
      </c>
    </row>
    <row r="345" spans="1:10" x14ac:dyDescent="0.15">
      <c r="A345" s="6">
        <v>344</v>
      </c>
      <c r="B345" s="25" t="s">
        <v>644</v>
      </c>
      <c r="C345" s="26" t="s">
        <v>611</v>
      </c>
      <c r="D345" s="27">
        <v>2379</v>
      </c>
      <c r="E345" s="28" t="s">
        <v>630</v>
      </c>
      <c r="F345" s="28" t="s">
        <v>655</v>
      </c>
      <c r="G345" s="19">
        <v>2004</v>
      </c>
      <c r="H345" s="20" t="s">
        <v>16</v>
      </c>
      <c r="I345" s="20">
        <f t="shared" si="23"/>
        <v>-4</v>
      </c>
      <c r="J345" s="21">
        <f t="shared" si="24"/>
        <v>-9516</v>
      </c>
    </row>
    <row r="346" spans="1:10" x14ac:dyDescent="0.15">
      <c r="A346" s="6">
        <v>345</v>
      </c>
      <c r="B346" s="25" t="s">
        <v>645</v>
      </c>
      <c r="C346" s="26" t="s">
        <v>614</v>
      </c>
      <c r="D346" s="27">
        <v>8575</v>
      </c>
      <c r="E346" s="28" t="s">
        <v>615</v>
      </c>
      <c r="F346" s="28" t="s">
        <v>618</v>
      </c>
      <c r="G346" s="19">
        <v>8575</v>
      </c>
      <c r="H346" s="20" t="s">
        <v>16</v>
      </c>
      <c r="I346" s="20">
        <f t="shared" si="23"/>
        <v>-27</v>
      </c>
      <c r="J346" s="21">
        <f t="shared" si="24"/>
        <v>-231525</v>
      </c>
    </row>
    <row r="347" spans="1:10" x14ac:dyDescent="0.15">
      <c r="A347" s="6">
        <v>346</v>
      </c>
      <c r="B347" s="25" t="s">
        <v>646</v>
      </c>
      <c r="C347" s="26" t="s">
        <v>566</v>
      </c>
      <c r="D347" s="27">
        <v>8183.76</v>
      </c>
      <c r="E347" s="28" t="s">
        <v>657</v>
      </c>
      <c r="F347" s="28" t="s">
        <v>639</v>
      </c>
      <c r="G347" s="19">
        <v>6893.76</v>
      </c>
      <c r="H347" s="20" t="s">
        <v>16</v>
      </c>
      <c r="I347" s="20">
        <f t="shared" si="23"/>
        <v>-23</v>
      </c>
      <c r="J347" s="21">
        <f t="shared" si="24"/>
        <v>-188226.48</v>
      </c>
    </row>
    <row r="348" spans="1:10" x14ac:dyDescent="0.15">
      <c r="A348" s="6">
        <v>347</v>
      </c>
      <c r="B348" s="25" t="s">
        <v>647</v>
      </c>
      <c r="C348" s="26" t="s">
        <v>614</v>
      </c>
      <c r="D348" s="27">
        <v>14871.67</v>
      </c>
      <c r="E348" s="28" t="s">
        <v>656</v>
      </c>
      <c r="F348" s="28" t="s">
        <v>658</v>
      </c>
      <c r="G348" s="19">
        <v>14871.67</v>
      </c>
      <c r="H348" s="20" t="s">
        <v>16</v>
      </c>
      <c r="I348" s="20">
        <f t="shared" si="23"/>
        <v>-6</v>
      </c>
      <c r="J348" s="21">
        <f t="shared" si="24"/>
        <v>-89230.02</v>
      </c>
    </row>
    <row r="349" spans="1:10" x14ac:dyDescent="0.15">
      <c r="A349" s="6">
        <v>348</v>
      </c>
      <c r="B349" s="25" t="s">
        <v>648</v>
      </c>
      <c r="C349" s="26" t="s">
        <v>614</v>
      </c>
      <c r="D349" s="27">
        <v>107.28</v>
      </c>
      <c r="E349" s="28" t="s">
        <v>656</v>
      </c>
      <c r="F349" s="28" t="s">
        <v>658</v>
      </c>
      <c r="G349" s="19">
        <v>107.28</v>
      </c>
      <c r="H349" s="20" t="s">
        <v>16</v>
      </c>
      <c r="I349" s="20">
        <f t="shared" si="23"/>
        <v>-6</v>
      </c>
      <c r="J349" s="21">
        <f t="shared" si="24"/>
        <v>-643.68000000000006</v>
      </c>
    </row>
    <row r="350" spans="1:10" x14ac:dyDescent="0.15">
      <c r="A350" s="6">
        <v>349</v>
      </c>
      <c r="B350" s="25" t="s">
        <v>649</v>
      </c>
      <c r="C350" s="26" t="s">
        <v>611</v>
      </c>
      <c r="D350" s="27">
        <v>19790.240000000002</v>
      </c>
      <c r="E350" s="28" t="s">
        <v>656</v>
      </c>
      <c r="F350" s="28" t="s">
        <v>641</v>
      </c>
      <c r="G350" s="19">
        <v>19790.240000000002</v>
      </c>
      <c r="H350" s="20" t="s">
        <v>16</v>
      </c>
      <c r="I350" s="20">
        <f t="shared" si="23"/>
        <v>-16</v>
      </c>
      <c r="J350" s="21">
        <f t="shared" si="24"/>
        <v>-316643.84000000003</v>
      </c>
    </row>
    <row r="351" spans="1:10" x14ac:dyDescent="0.15">
      <c r="A351" s="6">
        <v>350</v>
      </c>
      <c r="B351" s="25" t="s">
        <v>650</v>
      </c>
      <c r="C351" s="26" t="s">
        <v>566</v>
      </c>
      <c r="D351" s="27">
        <v>780</v>
      </c>
      <c r="E351" s="28" t="s">
        <v>659</v>
      </c>
      <c r="F351" s="28" t="s">
        <v>658</v>
      </c>
      <c r="G351" s="19">
        <v>780</v>
      </c>
      <c r="H351" s="20" t="s">
        <v>16</v>
      </c>
      <c r="I351" s="20">
        <f t="shared" si="23"/>
        <v>-38</v>
      </c>
      <c r="J351" s="21">
        <f t="shared" si="24"/>
        <v>-29640</v>
      </c>
    </row>
    <row r="352" spans="1:10" x14ac:dyDescent="0.15">
      <c r="A352" s="6">
        <v>351</v>
      </c>
      <c r="B352" s="25" t="s">
        <v>651</v>
      </c>
      <c r="C352" s="26" t="s">
        <v>660</v>
      </c>
      <c r="D352" s="27">
        <v>61.48</v>
      </c>
      <c r="E352" s="28" t="s">
        <v>660</v>
      </c>
      <c r="F352" s="28" t="s">
        <v>618</v>
      </c>
      <c r="G352" s="19">
        <v>61.48</v>
      </c>
      <c r="H352" s="20" t="s">
        <v>16</v>
      </c>
      <c r="I352" s="20">
        <f t="shared" si="23"/>
        <v>1</v>
      </c>
      <c r="J352" s="21">
        <f t="shared" si="24"/>
        <v>61.48</v>
      </c>
    </row>
    <row r="353" spans="1:10" x14ac:dyDescent="0.15">
      <c r="A353" s="6">
        <v>352</v>
      </c>
      <c r="B353" s="25" t="s">
        <v>652</v>
      </c>
      <c r="C353" s="26" t="s">
        <v>632</v>
      </c>
      <c r="D353" s="27">
        <v>2400</v>
      </c>
      <c r="E353" s="28" t="s">
        <v>632</v>
      </c>
      <c r="F353" s="28" t="s">
        <v>618</v>
      </c>
      <c r="G353" s="19">
        <v>2400</v>
      </c>
      <c r="H353" s="20" t="s">
        <v>16</v>
      </c>
      <c r="I353" s="20">
        <f t="shared" si="23"/>
        <v>7</v>
      </c>
      <c r="J353" s="21">
        <f t="shared" si="24"/>
        <v>16800</v>
      </c>
    </row>
    <row r="354" spans="1:10" x14ac:dyDescent="0.15">
      <c r="A354" s="6">
        <v>353</v>
      </c>
      <c r="B354" s="25" t="s">
        <v>661</v>
      </c>
      <c r="C354" s="26" t="s">
        <v>660</v>
      </c>
      <c r="D354" s="27">
        <v>312</v>
      </c>
      <c r="E354" s="28" t="s">
        <v>663</v>
      </c>
      <c r="F354" s="28" t="s">
        <v>641</v>
      </c>
      <c r="G354" s="19">
        <v>312</v>
      </c>
      <c r="H354" s="20" t="s">
        <v>16</v>
      </c>
      <c r="I354" s="20">
        <f t="shared" si="23"/>
        <v>-20</v>
      </c>
      <c r="J354" s="21">
        <f t="shared" si="24"/>
        <v>-6240</v>
      </c>
    </row>
    <row r="355" spans="1:10" x14ac:dyDescent="0.15">
      <c r="A355" s="6">
        <v>354</v>
      </c>
      <c r="B355" s="25" t="s">
        <v>662</v>
      </c>
      <c r="C355" s="26" t="s">
        <v>614</v>
      </c>
      <c r="D355" s="27">
        <v>1681.38</v>
      </c>
      <c r="E355" s="28" t="s">
        <v>656</v>
      </c>
      <c r="F355" s="28" t="s">
        <v>613</v>
      </c>
      <c r="G355" s="19">
        <v>1681.38</v>
      </c>
      <c r="H355" s="20" t="s">
        <v>16</v>
      </c>
      <c r="I355" s="20">
        <f t="shared" si="23"/>
        <v>-8</v>
      </c>
      <c r="J355" s="21">
        <f t="shared" si="24"/>
        <v>-13451.04</v>
      </c>
    </row>
    <row r="356" spans="1:10" x14ac:dyDescent="0.15">
      <c r="A356" s="6">
        <v>355</v>
      </c>
      <c r="B356" s="25" t="s">
        <v>664</v>
      </c>
      <c r="C356" s="26" t="s">
        <v>666</v>
      </c>
      <c r="D356" s="27">
        <v>35533.94</v>
      </c>
      <c r="E356" s="28" t="s">
        <v>668</v>
      </c>
      <c r="F356" s="28" t="s">
        <v>613</v>
      </c>
      <c r="G356" s="19">
        <v>29932.75</v>
      </c>
      <c r="H356" s="20" t="s">
        <v>16</v>
      </c>
      <c r="I356" s="20">
        <f t="shared" si="23"/>
        <v>-25</v>
      </c>
      <c r="J356" s="21">
        <f t="shared" si="24"/>
        <v>-888348.5</v>
      </c>
    </row>
    <row r="357" spans="1:10" x14ac:dyDescent="0.15">
      <c r="A357" s="6">
        <v>356</v>
      </c>
      <c r="B357" s="25" t="s">
        <v>665</v>
      </c>
      <c r="C357" s="26" t="s">
        <v>666</v>
      </c>
      <c r="D357" s="27">
        <v>134579.85</v>
      </c>
      <c r="E357" s="28" t="s">
        <v>668</v>
      </c>
      <c r="F357" s="28" t="s">
        <v>613</v>
      </c>
      <c r="G357" s="19">
        <v>113366.13</v>
      </c>
      <c r="H357" s="20" t="s">
        <v>16</v>
      </c>
      <c r="I357" s="20">
        <f t="shared" si="23"/>
        <v>-25</v>
      </c>
      <c r="J357" s="21">
        <f t="shared" si="24"/>
        <v>-3364496.25</v>
      </c>
    </row>
    <row r="358" spans="1:10" x14ac:dyDescent="0.15">
      <c r="A358" s="6">
        <v>357</v>
      </c>
      <c r="B358" s="25" t="s">
        <v>669</v>
      </c>
      <c r="C358" s="26" t="s">
        <v>667</v>
      </c>
      <c r="D358" s="27">
        <v>12688</v>
      </c>
      <c r="E358" s="28" t="s">
        <v>667</v>
      </c>
      <c r="F358" s="28" t="s">
        <v>613</v>
      </c>
      <c r="G358" s="19">
        <v>10688</v>
      </c>
      <c r="H358" s="20" t="s">
        <v>16</v>
      </c>
      <c r="I358" s="20">
        <f t="shared" si="23"/>
        <v>5</v>
      </c>
      <c r="J358" s="21">
        <f t="shared" si="24"/>
        <v>63440</v>
      </c>
    </row>
    <row r="359" spans="1:10" x14ac:dyDescent="0.15">
      <c r="A359" s="6">
        <v>358</v>
      </c>
      <c r="B359" s="25" t="s">
        <v>671</v>
      </c>
      <c r="C359" s="26" t="s">
        <v>680</v>
      </c>
      <c r="D359" s="27">
        <v>3367.08</v>
      </c>
      <c r="E359" s="28" t="s">
        <v>615</v>
      </c>
      <c r="F359" s="28" t="s">
        <v>681</v>
      </c>
      <c r="G359" s="19">
        <v>3367.08</v>
      </c>
      <c r="H359" s="20" t="s">
        <v>16</v>
      </c>
      <c r="I359" s="20">
        <f t="shared" si="23"/>
        <v>-3</v>
      </c>
      <c r="J359" s="21">
        <f t="shared" si="24"/>
        <v>-10101.24</v>
      </c>
    </row>
    <row r="360" spans="1:10" x14ac:dyDescent="0.15">
      <c r="A360" s="6">
        <v>359</v>
      </c>
      <c r="B360" s="25" t="s">
        <v>672</v>
      </c>
      <c r="C360" s="26" t="s">
        <v>614</v>
      </c>
      <c r="D360" s="27">
        <v>3034.32</v>
      </c>
      <c r="E360" s="28" t="s">
        <v>656</v>
      </c>
      <c r="F360" s="28" t="s">
        <v>681</v>
      </c>
      <c r="G360" s="19">
        <v>3034.32</v>
      </c>
      <c r="H360" s="20" t="s">
        <v>16</v>
      </c>
      <c r="I360" s="20">
        <f t="shared" si="23"/>
        <v>-2</v>
      </c>
      <c r="J360" s="21">
        <f t="shared" si="24"/>
        <v>-6068.64</v>
      </c>
    </row>
    <row r="361" spans="1:10" x14ac:dyDescent="0.15">
      <c r="A361" s="6">
        <v>360</v>
      </c>
      <c r="B361" s="25" t="s">
        <v>673</v>
      </c>
      <c r="C361" s="26" t="s">
        <v>614</v>
      </c>
      <c r="D361" s="27">
        <v>2368.8000000000002</v>
      </c>
      <c r="E361" s="28" t="s">
        <v>656</v>
      </c>
      <c r="F361" s="28" t="s">
        <v>681</v>
      </c>
      <c r="G361" s="19">
        <v>2368.8000000000002</v>
      </c>
      <c r="H361" s="20" t="s">
        <v>16</v>
      </c>
      <c r="I361" s="20">
        <f t="shared" si="23"/>
        <v>-2</v>
      </c>
      <c r="J361" s="21">
        <f t="shared" si="24"/>
        <v>-4737.6000000000004</v>
      </c>
    </row>
    <row r="362" spans="1:10" x14ac:dyDescent="0.15">
      <c r="A362" s="6">
        <v>361</v>
      </c>
      <c r="B362" s="25" t="s">
        <v>674</v>
      </c>
      <c r="C362" s="26" t="s">
        <v>666</v>
      </c>
      <c r="D362" s="27">
        <v>2127.9499999999998</v>
      </c>
      <c r="E362" s="28" t="s">
        <v>668</v>
      </c>
      <c r="F362" s="28" t="s">
        <v>658</v>
      </c>
      <c r="G362" s="19">
        <v>2127.9499999999998</v>
      </c>
      <c r="H362" s="20" t="s">
        <v>16</v>
      </c>
      <c r="I362" s="20">
        <f t="shared" si="23"/>
        <v>-23</v>
      </c>
      <c r="J362" s="21">
        <f t="shared" si="24"/>
        <v>-48942.85</v>
      </c>
    </row>
    <row r="363" spans="1:10" x14ac:dyDescent="0.15">
      <c r="A363" s="6">
        <v>362</v>
      </c>
      <c r="B363" s="25" t="s">
        <v>675</v>
      </c>
      <c r="C363" s="26" t="s">
        <v>666</v>
      </c>
      <c r="D363" s="27">
        <v>2124.9</v>
      </c>
      <c r="E363" s="28" t="s">
        <v>668</v>
      </c>
      <c r="F363" s="28" t="s">
        <v>658</v>
      </c>
      <c r="G363" s="19">
        <v>2124.9</v>
      </c>
      <c r="H363" s="20" t="s">
        <v>16</v>
      </c>
      <c r="I363" s="20">
        <f t="shared" si="23"/>
        <v>-23</v>
      </c>
      <c r="J363" s="21">
        <f t="shared" si="24"/>
        <v>-48872.700000000004</v>
      </c>
    </row>
    <row r="364" spans="1:10" x14ac:dyDescent="0.15">
      <c r="A364" s="6">
        <v>363</v>
      </c>
      <c r="B364" s="25" t="s">
        <v>676</v>
      </c>
      <c r="C364" s="26" t="s">
        <v>670</v>
      </c>
      <c r="D364" s="27">
        <v>99</v>
      </c>
      <c r="E364" s="28" t="s">
        <v>670</v>
      </c>
      <c r="F364" s="28" t="s">
        <v>670</v>
      </c>
      <c r="G364" s="19">
        <v>99</v>
      </c>
      <c r="H364" s="20" t="s">
        <v>16</v>
      </c>
      <c r="I364" s="20">
        <f t="shared" si="23"/>
        <v>0</v>
      </c>
      <c r="J364" s="21">
        <f t="shared" si="24"/>
        <v>0</v>
      </c>
    </row>
    <row r="365" spans="1:10" x14ac:dyDescent="0.15">
      <c r="A365" s="6">
        <v>364</v>
      </c>
      <c r="B365" s="25" t="s">
        <v>677</v>
      </c>
      <c r="C365" s="26" t="s">
        <v>613</v>
      </c>
      <c r="D365" s="27">
        <v>12883.91</v>
      </c>
      <c r="E365" s="28" t="s">
        <v>682</v>
      </c>
      <c r="F365" s="28" t="s">
        <v>681</v>
      </c>
      <c r="G365" s="19">
        <v>10853.03</v>
      </c>
      <c r="H365" s="20" t="s">
        <v>16</v>
      </c>
      <c r="I365" s="20">
        <f t="shared" si="23"/>
        <v>-25</v>
      </c>
      <c r="J365" s="21">
        <f t="shared" si="24"/>
        <v>-322097.75</v>
      </c>
    </row>
    <row r="366" spans="1:10" x14ac:dyDescent="0.15">
      <c r="A366" s="6">
        <v>365</v>
      </c>
      <c r="B366" s="25" t="s">
        <v>678</v>
      </c>
      <c r="C366" s="26" t="s">
        <v>613</v>
      </c>
      <c r="D366" s="27">
        <v>5720.51</v>
      </c>
      <c r="E366" s="28" t="s">
        <v>682</v>
      </c>
      <c r="F366" s="28" t="s">
        <v>681</v>
      </c>
      <c r="G366" s="19">
        <v>4818.79</v>
      </c>
      <c r="H366" s="20" t="s">
        <v>16</v>
      </c>
      <c r="I366" s="20">
        <f t="shared" si="23"/>
        <v>-25</v>
      </c>
      <c r="J366" s="21">
        <f t="shared" si="24"/>
        <v>-143012.75</v>
      </c>
    </row>
    <row r="367" spans="1:10" x14ac:dyDescent="0.15">
      <c r="A367" s="6">
        <v>366</v>
      </c>
      <c r="B367" s="25" t="s">
        <v>679</v>
      </c>
      <c r="C367" s="26" t="s">
        <v>613</v>
      </c>
      <c r="D367" s="27">
        <v>12688</v>
      </c>
      <c r="E367" s="28" t="s">
        <v>682</v>
      </c>
      <c r="F367" s="28" t="s">
        <v>681</v>
      </c>
      <c r="G367" s="19">
        <v>10688</v>
      </c>
      <c r="H367" s="20" t="s">
        <v>16</v>
      </c>
      <c r="I367" s="20">
        <f t="shared" si="23"/>
        <v>-25</v>
      </c>
      <c r="J367" s="21">
        <f t="shared" si="24"/>
        <v>-317200</v>
      </c>
    </row>
    <row r="368" spans="1:10" x14ac:dyDescent="0.15">
      <c r="A368" s="16"/>
      <c r="B368" s="29"/>
      <c r="C368" s="29"/>
      <c r="D368" s="44"/>
      <c r="E368" s="45"/>
      <c r="F368" s="45"/>
      <c r="G368" s="44"/>
      <c r="H368" s="16"/>
      <c r="I368" s="22"/>
      <c r="J368" s="23"/>
    </row>
    <row r="369" spans="1:10" x14ac:dyDescent="0.15">
      <c r="A369" s="16"/>
      <c r="B369" s="29"/>
      <c r="C369" s="29"/>
      <c r="D369" s="44"/>
      <c r="E369" s="45"/>
      <c r="F369" s="45"/>
      <c r="G369" s="44"/>
      <c r="H369" s="16"/>
      <c r="I369" s="22"/>
      <c r="J369" s="23"/>
    </row>
    <row r="371" spans="1:10" x14ac:dyDescent="0.15">
      <c r="D371" s="30"/>
      <c r="E371" s="31" t="s">
        <v>7</v>
      </c>
      <c r="F371" s="32"/>
      <c r="G371" s="3"/>
      <c r="H371" s="3"/>
    </row>
    <row r="372" spans="1:10" x14ac:dyDescent="0.15">
      <c r="D372" s="33" t="s">
        <v>17</v>
      </c>
      <c r="E372" s="34" t="s">
        <v>12</v>
      </c>
      <c r="F372" s="35" t="s">
        <v>19</v>
      </c>
      <c r="G372" s="14" t="s">
        <v>9</v>
      </c>
      <c r="H372" s="3"/>
    </row>
    <row r="373" spans="1:10" x14ac:dyDescent="0.15">
      <c r="D373" s="36" t="s">
        <v>13</v>
      </c>
      <c r="E373" s="37">
        <v>1707338.5199999984</v>
      </c>
      <c r="F373" s="38">
        <v>613638.93999999983</v>
      </c>
      <c r="G373" s="15">
        <f>GETPIVOTDATA("Somma di Ritardo Ponderato",$D$371,"Periodo","I TRIMESTRE")/GETPIVOTDATA("Somma di Importo Pagato",$D$371,"Periodo","I TRIMESTRE")</f>
        <v>2.7823177583873653</v>
      </c>
      <c r="H373" s="18"/>
    </row>
    <row r="374" spans="1:10" x14ac:dyDescent="0.15">
      <c r="D374" s="36" t="s">
        <v>14</v>
      </c>
      <c r="E374" s="37">
        <v>-4273244.22</v>
      </c>
      <c r="F374" s="38">
        <v>579691.26999999979</v>
      </c>
      <c r="G374" s="43">
        <f t="shared" ref="G374" si="25">E374/F374</f>
        <v>-7.3715862928210072</v>
      </c>
      <c r="H374" s="18"/>
    </row>
    <row r="375" spans="1:10" x14ac:dyDescent="0.15">
      <c r="D375" s="36" t="s">
        <v>15</v>
      </c>
      <c r="E375" s="37">
        <v>-1809047.98</v>
      </c>
      <c r="F375" s="38">
        <v>401381.36000000004</v>
      </c>
      <c r="G375" s="47">
        <f>E375/F375</f>
        <v>-4.5070552852778212</v>
      </c>
      <c r="H375"/>
      <c r="I375"/>
      <c r="J375" s="2"/>
    </row>
    <row r="376" spans="1:10" x14ac:dyDescent="0.15">
      <c r="D376" s="36" t="s">
        <v>16</v>
      </c>
      <c r="E376" s="37">
        <v>-8404953.9800000004</v>
      </c>
      <c r="F376" s="38">
        <v>792589.61</v>
      </c>
      <c r="G376" s="42">
        <f t="shared" ref="G376:G377" si="26">E376/F376</f>
        <v>-10.604421095048169</v>
      </c>
      <c r="H376"/>
      <c r="I376"/>
      <c r="J376" s="2"/>
    </row>
    <row r="377" spans="1:10" x14ac:dyDescent="0.15">
      <c r="D377" s="39" t="s">
        <v>44</v>
      </c>
      <c r="E377" s="40">
        <v>-12779907.660000002</v>
      </c>
      <c r="F377" s="41">
        <v>2387301.1799999997</v>
      </c>
      <c r="G377" s="46">
        <f t="shared" si="26"/>
        <v>-5.3532867017642092</v>
      </c>
      <c r="H377"/>
      <c r="I377"/>
      <c r="J377" s="2"/>
    </row>
    <row r="378" spans="1:10" x14ac:dyDescent="0.15">
      <c r="I378" s="2"/>
      <c r="J378" s="2"/>
    </row>
    <row r="379" spans="1:10" x14ac:dyDescent="0.15">
      <c r="I379" s="2"/>
      <c r="J379" s="2"/>
    </row>
    <row r="380" spans="1:10" x14ac:dyDescent="0.15">
      <c r="I380" s="2"/>
      <c r="J380" s="2"/>
    </row>
  </sheetData>
  <sortState xmlns:xlrd2="http://schemas.microsoft.com/office/spreadsheetml/2017/richdata2" ref="A2:P980">
    <sortCondition ref="A2:A980"/>
  </sortState>
  <pageMargins left="0.75" right="0.75" top="1" bottom="1" header="0.5" footer="0.5"/>
  <pageSetup paperSize="9" orientation="portrait" r:id="rId2"/>
  <ignoredErrors>
    <ignoredError sqref="B210:B27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C7BDDDEF-BFEA-47AE-B804-73B43EA21B11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CALCOLO</vt:lpstr>
      <vt:lpstr>POPOLAZIONE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Fulvio D'Alessio</dc:creator>
  <cp:lastModifiedBy>Fulvio D'Alessio</cp:lastModifiedBy>
  <dcterms:created xsi:type="dcterms:W3CDTF">2016-01-21T14:57:33Z</dcterms:created>
  <dcterms:modified xsi:type="dcterms:W3CDTF">2021-02-02T09:43:46Z</dcterms:modified>
</cp:coreProperties>
</file>