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.dalessio\Downloads\"/>
    </mc:Choice>
  </mc:AlternateContent>
  <xr:revisionPtr revIDLastSave="0" documentId="13_ncr:1_{70332A82-A6BF-4F91-AB0A-FA3B664E63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DA-COMPENSI EPPI 2022-2026" sheetId="6" r:id="rId1"/>
    <sheet name="CIG-COMPENSI EPPI 2022-2026" sheetId="10" r:id="rId2"/>
    <sheet name="CS-COMPENSI EPPI 2022-2026" sheetId="11" r:id="rId3"/>
  </sheets>
  <definedNames>
    <definedName name="_xlnm.Print_Area" localSheetId="0">'CDA-COMPENSI EPPI 2022-2026'!$B$13:$M$22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6" l="1"/>
  <c r="C43" i="10"/>
  <c r="C42" i="10"/>
  <c r="C41" i="10"/>
  <c r="C39" i="10"/>
  <c r="C38" i="10"/>
  <c r="C34" i="10"/>
  <c r="C33" i="10"/>
  <c r="C28" i="10"/>
  <c r="C37" i="10"/>
  <c r="C19" i="6"/>
  <c r="E10" i="10"/>
  <c r="C11" i="6" l="1"/>
  <c r="D11" i="6"/>
  <c r="C21" i="10"/>
  <c r="D21" i="10"/>
  <c r="C10" i="11"/>
  <c r="D10" i="11"/>
  <c r="E5" i="11"/>
  <c r="C21" i="11" l="1"/>
  <c r="C22" i="6"/>
  <c r="E10" i="6"/>
  <c r="E9" i="6"/>
  <c r="E8" i="6"/>
  <c r="E7" i="6"/>
  <c r="E6" i="6"/>
  <c r="E11" i="6" l="1"/>
  <c r="E9" i="11" l="1"/>
  <c r="E8" i="11"/>
  <c r="E7" i="11"/>
  <c r="E6" i="11"/>
  <c r="E10" i="11" l="1"/>
  <c r="E17" i="10"/>
  <c r="E16" i="10"/>
  <c r="E15" i="10"/>
  <c r="E20" i="10"/>
  <c r="E19" i="10"/>
  <c r="E18" i="10"/>
  <c r="E14" i="10"/>
  <c r="E13" i="10"/>
  <c r="E12" i="10"/>
  <c r="E11" i="10"/>
  <c r="E9" i="10"/>
  <c r="E8" i="10"/>
  <c r="E7" i="10"/>
  <c r="E6" i="10"/>
  <c r="E5" i="10"/>
  <c r="E21" i="10" l="1"/>
  <c r="C44" i="10"/>
</calcChain>
</file>

<file path=xl/sharedStrings.xml><?xml version="1.0" encoding="utf-8"?>
<sst xmlns="http://schemas.openxmlformats.org/spreadsheetml/2006/main" count="85" uniqueCount="39">
  <si>
    <t>N° GIORNATE PRESENZE ISTITUZIONALI
(indennità di partecipazione)</t>
  </si>
  <si>
    <t>N° GIORNATE PRESENZE NON ISTITUZIONALI
(solo rimborso spese)</t>
  </si>
  <si>
    <t>N° GIORNATE PRESENZE TOTALI</t>
  </si>
  <si>
    <t>BERNASCONI PAOLO</t>
  </si>
  <si>
    <t>SCOZZAI GIANNI</t>
  </si>
  <si>
    <t>ARMATO PAOLO</t>
  </si>
  <si>
    <t>TOTALE</t>
  </si>
  <si>
    <t xml:space="preserve">TOTALE COMPENSO DA CU
</t>
  </si>
  <si>
    <t xml:space="preserve">BERNASCONI PAOLO </t>
  </si>
  <si>
    <t>Totale complessivo</t>
  </si>
  <si>
    <t>CONSIGLIERE</t>
  </si>
  <si>
    <t>CASULA FABIANA</t>
  </si>
  <si>
    <t>FONTANELLI FABRIZIO</t>
  </si>
  <si>
    <t>DE GIRARDI ROBERTO</t>
  </si>
  <si>
    <t>AMADORI RINO</t>
  </si>
  <si>
    <t>BENDINELLI LORENZO</t>
  </si>
  <si>
    <t>CONTI PIERPAOLO</t>
  </si>
  <si>
    <t>FORTE SALVATORE</t>
  </si>
  <si>
    <t>GAVANA ROBERTO</t>
  </si>
  <si>
    <t>PARAVANO PAOLO</t>
  </si>
  <si>
    <t>PASTORELLI ANDREA</t>
  </si>
  <si>
    <t>SEGRETO MAURIZIO</t>
  </si>
  <si>
    <t>ZACCONE SALVATORE</t>
  </si>
  <si>
    <t>TOTALE COMPENSO DA CU</t>
  </si>
  <si>
    <t>CATTARUZZA DORIGO SILVIO</t>
  </si>
  <si>
    <t>BAZZO MARCO</t>
  </si>
  <si>
    <t>MANTOVANI ANDREA</t>
  </si>
  <si>
    <t>MONACO DONATELLA</t>
  </si>
  <si>
    <t>STEFANO MARCO</t>
  </si>
  <si>
    <t>MESTICHELLA ANTONELLA</t>
  </si>
  <si>
    <t>CEMPELLA PIER GIORGIO</t>
  </si>
  <si>
    <t>SCILIBERTO  SEBASTIANO</t>
  </si>
  <si>
    <t>MARCHESE ALBERTO</t>
  </si>
  <si>
    <t>CANINO PIERPAOLO</t>
  </si>
  <si>
    <t>TABELLA  1. N° GIORNATE DI PRESENZA 01.01.2025 - 31.12.2025</t>
  </si>
  <si>
    <t>TABELLA 2.  COMPENSI LORDI EPPI CORRISPOSTI NEL 2025 (fonte dati certificazione unica 2026)*</t>
  </si>
  <si>
    <t>* I dati riportati sono riferiti ai compensi  liquidati nel 2025 ai singoli consiglieri (al netto dell'IVA e del contributo previdenziale)  e certificati con la Certificazione Unica 2026</t>
  </si>
  <si>
    <t>TABELLA 2.  COMPENSI LORDI EPPI CORRISPOSTI NEL 2025  (fonte dati certificazione unica 2026)*</t>
  </si>
  <si>
    <t>MOLINARI FABIO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</si>
</sst>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>
      <alignment vertical="top"/>
    </xf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43" fontId="4" fillId="0" borderId="0" xfId="1" applyFont="1" applyFill="1"/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8" fillId="0" borderId="1" xfId="0" applyFont="1" applyBorder="1"/>
    <xf numFmtId="0" fontId="3" fillId="3" borderId="0" xfId="0" applyFont="1" applyFill="1"/>
    <xf numFmtId="0" fontId="3" fillId="3" borderId="1" xfId="0" applyFont="1" applyFill="1" applyBorder="1"/>
    <xf numFmtId="43" fontId="3" fillId="3" borderId="1" xfId="1" applyFont="1" applyFill="1" applyBorder="1"/>
    <xf numFmtId="43" fontId="0" fillId="0" borderId="0" xfId="1" applyFont="1"/>
    <xf numFmtId="43" fontId="4" fillId="0" borderId="1" xfId="1" applyFont="1" applyFill="1" applyBorder="1"/>
    <xf numFmtId="0" fontId="4" fillId="0" borderId="1" xfId="0" applyFont="1" applyBorder="1"/>
    <xf numFmtId="3" fontId="7" fillId="0" borderId="4" xfId="2" applyNumberFormat="1" applyFont="1" applyBorder="1" applyAlignment="1">
      <alignment horizontal="center" vertical="top"/>
    </xf>
    <xf numFmtId="3" fontId="7" fillId="0" borderId="1" xfId="2" applyNumberFormat="1" applyFont="1" applyBorder="1" applyAlignment="1">
      <alignment horizontal="center" vertical="top"/>
    </xf>
    <xf numFmtId="3" fontId="2" fillId="0" borderId="4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3" fontId="5" fillId="2" borderId="6" xfId="1" applyFont="1" applyFill="1" applyBorder="1" applyAlignment="1">
      <alignment horizontal="center" vertical="center" wrapText="1"/>
    </xf>
    <xf numFmtId="43" fontId="5" fillId="2" borderId="9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43" fontId="5" fillId="2" borderId="9" xfId="1" applyFont="1" applyFill="1" applyBorder="1" applyAlignment="1">
      <alignment horizontal="center" vertical="center" wrapText="1"/>
    </xf>
    <xf numFmtId="43" fontId="5" fillId="2" borderId="10" xfId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5" fillId="2" borderId="7" xfId="1" applyFont="1" applyFill="1" applyBorder="1" applyAlignment="1">
      <alignment horizontal="center" vertical="center" wrapText="1"/>
    </xf>
    <xf numFmtId="43" fontId="5" fillId="2" borderId="8" xfId="1" applyFont="1" applyFill="1" applyBorder="1" applyAlignment="1">
      <alignment horizontal="center" vertical="center" wrapText="1"/>
    </xf>
    <xf numFmtId="3" fontId="7" fillId="0" borderId="4" xfId="2" applyNumberFormat="1" applyFont="1" applyBorder="1" applyAlignment="1">
      <alignment horizontal="center" vertical="top"/>
    </xf>
    <xf numFmtId="3" fontId="7" fillId="0" borderId="5" xfId="2" applyNumberFormat="1" applyFont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 xr:uid="{00000000-0005-0000-0000-000030000000}"/>
    <cellStyle name="Normale" xfId="0" builtinId="0"/>
    <cellStyle name="Normale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1485900</xdr:colOff>
      <xdr:row>29</xdr:row>
      <xdr:rowOff>107451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770C634-93F1-4B77-9BD0-3BABF5161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04660"/>
          <a:ext cx="3101340" cy="838971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24</xdr:row>
      <xdr:rowOff>114300</xdr:rowOff>
    </xdr:from>
    <xdr:to>
      <xdr:col>2</xdr:col>
      <xdr:colOff>1466850</xdr:colOff>
      <xdr:row>29</xdr:row>
      <xdr:rowOff>43316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EB47822-A7AF-4FFB-BB2A-E2497BAC9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353175"/>
          <a:ext cx="3057525" cy="8815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105834</xdr:colOff>
      <xdr:row>47</xdr:row>
      <xdr:rowOff>169333</xdr:rowOff>
    </xdr:from>
    <xdr:to>
      <xdr:col>2</xdr:col>
      <xdr:colOff>73026</xdr:colOff>
      <xdr:row>52</xdr:row>
      <xdr:rowOff>98349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94A1F60-0B3D-41D1-8885-E6CF7780B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084" y="10816166"/>
          <a:ext cx="3057525" cy="8815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633942</xdr:colOff>
      <xdr:row>30</xdr:row>
      <xdr:rowOff>119516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FAD3E50-D95C-4C3A-B82A-8B01295F8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10375"/>
          <a:ext cx="3053292" cy="881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H26"/>
  <sheetViews>
    <sheetView showGridLines="0" tabSelected="1" zoomScaleNormal="100" workbookViewId="0">
      <selection activeCell="C19" sqref="C19"/>
    </sheetView>
  </sheetViews>
  <sheetFormatPr defaultRowHeight="15" x14ac:dyDescent="0.25"/>
  <cols>
    <col min="2" max="2" width="23.5703125" bestFit="1" customWidth="1"/>
    <col min="3" max="3" width="28.140625" customWidth="1"/>
    <col min="4" max="4" width="19.28515625" customWidth="1"/>
    <col min="5" max="5" width="11.5703125" bestFit="1" customWidth="1"/>
    <col min="6" max="6" width="15.5703125" customWidth="1"/>
    <col min="7" max="7" width="13.7109375" customWidth="1"/>
    <col min="8" max="9" width="12.7109375" bestFit="1" customWidth="1"/>
    <col min="10" max="12" width="11.5703125" bestFit="1" customWidth="1"/>
    <col min="13" max="13" width="24.28515625" customWidth="1"/>
  </cols>
  <sheetData>
    <row r="3" spans="2:6" x14ac:dyDescent="0.25">
      <c r="B3" s="1" t="s">
        <v>34</v>
      </c>
      <c r="C3" s="2"/>
    </row>
    <row r="4" spans="2:6" x14ac:dyDescent="0.25">
      <c r="C4" s="2"/>
    </row>
    <row r="5" spans="2:6" ht="88.5" customHeight="1" x14ac:dyDescent="0.25">
      <c r="B5" s="3" t="s">
        <v>10</v>
      </c>
      <c r="C5" s="16" t="s">
        <v>0</v>
      </c>
      <c r="D5" s="17" t="s">
        <v>1</v>
      </c>
      <c r="E5" s="20" t="s">
        <v>2</v>
      </c>
      <c r="F5" s="21"/>
    </row>
    <row r="6" spans="2:6" x14ac:dyDescent="0.25">
      <c r="B6" s="4" t="s">
        <v>3</v>
      </c>
      <c r="C6" s="12">
        <v>27</v>
      </c>
      <c r="D6" s="12">
        <v>68</v>
      </c>
      <c r="E6" s="22">
        <f>C6+D6</f>
        <v>95</v>
      </c>
      <c r="F6" s="22"/>
    </row>
    <row r="7" spans="2:6" x14ac:dyDescent="0.25">
      <c r="B7" s="4" t="s">
        <v>4</v>
      </c>
      <c r="C7" s="12">
        <v>27</v>
      </c>
      <c r="D7" s="12">
        <v>45</v>
      </c>
      <c r="E7" s="22">
        <f>C7+D7</f>
        <v>72</v>
      </c>
      <c r="F7" s="22"/>
    </row>
    <row r="8" spans="2:6" x14ac:dyDescent="0.25">
      <c r="B8" s="4" t="s">
        <v>11</v>
      </c>
      <c r="C8" s="12">
        <v>27</v>
      </c>
      <c r="D8" s="12">
        <v>46</v>
      </c>
      <c r="E8" s="22">
        <f>C8+D8</f>
        <v>73</v>
      </c>
      <c r="F8" s="22"/>
    </row>
    <row r="9" spans="2:6" x14ac:dyDescent="0.25">
      <c r="B9" s="4" t="s">
        <v>12</v>
      </c>
      <c r="C9" s="12">
        <v>25</v>
      </c>
      <c r="D9" s="12">
        <v>58</v>
      </c>
      <c r="E9" s="22">
        <f>C9+D9</f>
        <v>83</v>
      </c>
      <c r="F9" s="22"/>
    </row>
    <row r="10" spans="2:6" x14ac:dyDescent="0.25">
      <c r="B10" s="4" t="s">
        <v>5</v>
      </c>
      <c r="C10" s="12">
        <v>27</v>
      </c>
      <c r="D10" s="12">
        <v>41</v>
      </c>
      <c r="E10" s="22">
        <f>C10+D10</f>
        <v>68</v>
      </c>
      <c r="F10" s="22"/>
    </row>
    <row r="11" spans="2:6" x14ac:dyDescent="0.25">
      <c r="B11" s="5" t="s">
        <v>6</v>
      </c>
      <c r="C11" s="14">
        <f>SUM(C6:C10)</f>
        <v>133</v>
      </c>
      <c r="D11" s="15">
        <f>SUM(D6:D10)</f>
        <v>258</v>
      </c>
      <c r="E11" s="23">
        <f>SUM(E6:F10)</f>
        <v>391</v>
      </c>
      <c r="F11" s="23"/>
    </row>
    <row r="13" spans="2:6" x14ac:dyDescent="0.25">
      <c r="B13" s="6" t="s">
        <v>35</v>
      </c>
    </row>
    <row r="14" spans="2:6" ht="15.75" thickBot="1" x14ac:dyDescent="0.3"/>
    <row r="15" spans="2:6" ht="45" customHeight="1" x14ac:dyDescent="0.25">
      <c r="B15" s="24" t="s">
        <v>10</v>
      </c>
      <c r="C15" s="26" t="s">
        <v>7</v>
      </c>
    </row>
    <row r="16" spans="2:6" ht="15.75" thickBot="1" x14ac:dyDescent="0.3">
      <c r="B16" s="25"/>
      <c r="C16" s="27"/>
    </row>
    <row r="17" spans="2:8" x14ac:dyDescent="0.25">
      <c r="B17" s="4" t="s">
        <v>8</v>
      </c>
      <c r="C17" s="10">
        <v>90246.23</v>
      </c>
    </row>
    <row r="18" spans="2:8" x14ac:dyDescent="0.25">
      <c r="B18" s="4" t="s">
        <v>4</v>
      </c>
      <c r="C18" s="10">
        <v>64498.84</v>
      </c>
    </row>
    <row r="19" spans="2:8" x14ac:dyDescent="0.25">
      <c r="B19" s="4" t="s">
        <v>11</v>
      </c>
      <c r="C19" s="10">
        <f>58599.44/1.05</f>
        <v>55808.990476190476</v>
      </c>
    </row>
    <row r="20" spans="2:8" x14ac:dyDescent="0.25">
      <c r="B20" s="4" t="s">
        <v>12</v>
      </c>
      <c r="C20" s="10">
        <v>57154.239999999998</v>
      </c>
    </row>
    <row r="21" spans="2:8" x14ac:dyDescent="0.25">
      <c r="B21" s="4" t="s">
        <v>5</v>
      </c>
      <c r="C21" s="10">
        <f>59186/1.05</f>
        <v>56367.619047619046</v>
      </c>
    </row>
    <row r="22" spans="2:8" x14ac:dyDescent="0.25">
      <c r="B22" s="7" t="s">
        <v>9</v>
      </c>
      <c r="C22" s="8">
        <f>SUM(C17:C21)</f>
        <v>324075.91952380951</v>
      </c>
    </row>
    <row r="24" spans="2:8" ht="41.25" customHeight="1" x14ac:dyDescent="0.25">
      <c r="B24" s="19" t="s">
        <v>36</v>
      </c>
      <c r="C24" s="19"/>
      <c r="D24" s="19"/>
      <c r="E24" s="19"/>
      <c r="F24" s="19"/>
      <c r="G24" s="19"/>
      <c r="H24" s="19"/>
    </row>
    <row r="25" spans="2:8" x14ac:dyDescent="0.25">
      <c r="C25" s="9"/>
      <c r="D25" s="9"/>
    </row>
    <row r="26" spans="2:8" x14ac:dyDescent="0.25">
      <c r="B26" s="19"/>
      <c r="C26" s="19"/>
      <c r="D26" s="19"/>
      <c r="E26" s="19"/>
      <c r="F26" s="19"/>
      <c r="G26" s="19"/>
      <c r="H26" s="19"/>
    </row>
  </sheetData>
  <mergeCells count="11">
    <mergeCell ref="B26:H26"/>
    <mergeCell ref="E5:F5"/>
    <mergeCell ref="E6:F6"/>
    <mergeCell ref="E7:F7"/>
    <mergeCell ref="E8:F8"/>
    <mergeCell ref="E9:F9"/>
    <mergeCell ref="E10:F10"/>
    <mergeCell ref="B24:H24"/>
    <mergeCell ref="E11:F11"/>
    <mergeCell ref="B15:B16"/>
    <mergeCell ref="C15:C16"/>
  </mergeCells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1DA8B-1B0A-4775-927E-7D0D8EFC257D}">
  <sheetPr>
    <pageSetUpPr fitToPage="1"/>
  </sheetPr>
  <dimension ref="B2:H47"/>
  <sheetViews>
    <sheetView zoomScaleNormal="100" workbookViewId="0">
      <selection activeCell="H16" sqref="H16"/>
    </sheetView>
  </sheetViews>
  <sheetFormatPr defaultColWidth="14.7109375" defaultRowHeight="15" x14ac:dyDescent="0.25"/>
  <cols>
    <col min="2" max="2" width="46.28515625" customWidth="1"/>
    <col min="3" max="3" width="38.42578125" customWidth="1"/>
    <col min="4" max="4" width="25.140625" customWidth="1"/>
    <col min="5" max="5" width="17.85546875" customWidth="1"/>
    <col min="6" max="6" width="13" customWidth="1"/>
    <col min="7" max="7" width="11.5703125" customWidth="1"/>
    <col min="9" max="9" width="14.28515625" customWidth="1"/>
    <col min="10" max="10" width="13.85546875" customWidth="1"/>
    <col min="11" max="11" width="11.5703125" customWidth="1"/>
    <col min="12" max="12" width="13.5703125" customWidth="1"/>
    <col min="13" max="13" width="15.85546875" customWidth="1"/>
  </cols>
  <sheetData>
    <row r="2" spans="2:6" x14ac:dyDescent="0.25">
      <c r="B2" s="1" t="s">
        <v>34</v>
      </c>
      <c r="C2" s="2"/>
    </row>
    <row r="3" spans="2:6" x14ac:dyDescent="0.25">
      <c r="C3" s="2"/>
    </row>
    <row r="4" spans="2:6" ht="98.25" customHeight="1" x14ac:dyDescent="0.25">
      <c r="B4" s="3" t="s">
        <v>10</v>
      </c>
      <c r="C4" s="17" t="s">
        <v>0</v>
      </c>
      <c r="D4" s="17" t="s">
        <v>1</v>
      </c>
      <c r="E4" s="20" t="s">
        <v>2</v>
      </c>
      <c r="F4" s="21"/>
    </row>
    <row r="5" spans="2:6" x14ac:dyDescent="0.25">
      <c r="B5" s="4" t="s">
        <v>14</v>
      </c>
      <c r="C5" s="12">
        <v>19</v>
      </c>
      <c r="D5" s="12">
        <v>18</v>
      </c>
      <c r="E5" s="28">
        <f t="shared" ref="E5:E14" si="0">SUM(C5:D5)</f>
        <v>37</v>
      </c>
      <c r="F5" s="29"/>
    </row>
    <row r="6" spans="2:6" x14ac:dyDescent="0.25">
      <c r="B6" s="4" t="s">
        <v>25</v>
      </c>
      <c r="C6" s="12">
        <v>19</v>
      </c>
      <c r="D6" s="12">
        <v>18</v>
      </c>
      <c r="E6" s="28">
        <f t="shared" si="0"/>
        <v>37</v>
      </c>
      <c r="F6" s="29"/>
    </row>
    <row r="7" spans="2:6" x14ac:dyDescent="0.25">
      <c r="B7" s="4" t="s">
        <v>15</v>
      </c>
      <c r="C7" s="12">
        <v>11</v>
      </c>
      <c r="D7" s="12">
        <v>18</v>
      </c>
      <c r="E7" s="28">
        <f t="shared" si="0"/>
        <v>29</v>
      </c>
      <c r="F7" s="29"/>
    </row>
    <row r="8" spans="2:6" x14ac:dyDescent="0.25">
      <c r="B8" s="4" t="s">
        <v>24</v>
      </c>
      <c r="C8" s="12">
        <v>11</v>
      </c>
      <c r="D8" s="12">
        <v>13</v>
      </c>
      <c r="E8" s="28">
        <f t="shared" si="0"/>
        <v>24</v>
      </c>
      <c r="F8" s="29"/>
    </row>
    <row r="9" spans="2:6" x14ac:dyDescent="0.25">
      <c r="B9" s="4" t="s">
        <v>16</v>
      </c>
      <c r="C9" s="12">
        <v>14</v>
      </c>
      <c r="D9" s="12">
        <v>14</v>
      </c>
      <c r="E9" s="22">
        <f t="shared" si="0"/>
        <v>28</v>
      </c>
      <c r="F9" s="22"/>
    </row>
    <row r="10" spans="2:6" x14ac:dyDescent="0.25">
      <c r="B10" s="4" t="s">
        <v>13</v>
      </c>
      <c r="C10" s="12">
        <v>15</v>
      </c>
      <c r="D10" s="12">
        <v>15</v>
      </c>
      <c r="E10" s="22">
        <f t="shared" si="0"/>
        <v>30</v>
      </c>
      <c r="F10" s="22"/>
    </row>
    <row r="11" spans="2:6" x14ac:dyDescent="0.25">
      <c r="B11" s="4" t="s">
        <v>17</v>
      </c>
      <c r="C11" s="12">
        <v>15</v>
      </c>
      <c r="D11" s="12">
        <v>17</v>
      </c>
      <c r="E11" s="22">
        <f t="shared" si="0"/>
        <v>32</v>
      </c>
      <c r="F11" s="22"/>
    </row>
    <row r="12" spans="2:6" x14ac:dyDescent="0.25">
      <c r="B12" s="4" t="s">
        <v>18</v>
      </c>
      <c r="C12" s="12">
        <v>9</v>
      </c>
      <c r="D12" s="12">
        <v>8</v>
      </c>
      <c r="E12" s="22">
        <f t="shared" si="0"/>
        <v>17</v>
      </c>
      <c r="F12" s="22"/>
    </row>
    <row r="13" spans="2:6" x14ac:dyDescent="0.25">
      <c r="B13" s="4" t="s">
        <v>26</v>
      </c>
      <c r="C13" s="12">
        <v>19</v>
      </c>
      <c r="D13" s="12">
        <v>18</v>
      </c>
      <c r="E13" s="22">
        <f t="shared" si="0"/>
        <v>37</v>
      </c>
      <c r="F13" s="22"/>
    </row>
    <row r="14" spans="2:6" x14ac:dyDescent="0.25">
      <c r="B14" s="4" t="s">
        <v>38</v>
      </c>
      <c r="C14" s="12">
        <v>15</v>
      </c>
      <c r="D14" s="12">
        <v>12</v>
      </c>
      <c r="E14" s="22">
        <f t="shared" si="0"/>
        <v>27</v>
      </c>
      <c r="F14" s="22"/>
    </row>
    <row r="15" spans="2:6" x14ac:dyDescent="0.25">
      <c r="B15" s="4" t="s">
        <v>27</v>
      </c>
      <c r="C15" s="12">
        <v>11</v>
      </c>
      <c r="D15" s="12">
        <v>27</v>
      </c>
      <c r="E15" s="22">
        <f t="shared" ref="E15:E17" si="1">SUM(C15:D15)</f>
        <v>38</v>
      </c>
      <c r="F15" s="22"/>
    </row>
    <row r="16" spans="2:6" x14ac:dyDescent="0.25">
      <c r="B16" s="4" t="s">
        <v>19</v>
      </c>
      <c r="C16" s="12">
        <v>10</v>
      </c>
      <c r="D16" s="12">
        <v>11</v>
      </c>
      <c r="E16" s="22">
        <f t="shared" si="1"/>
        <v>21</v>
      </c>
      <c r="F16" s="22"/>
    </row>
    <row r="17" spans="2:6" x14ac:dyDescent="0.25">
      <c r="B17" s="4" t="s">
        <v>20</v>
      </c>
      <c r="C17" s="12">
        <v>11</v>
      </c>
      <c r="D17" s="12">
        <v>20</v>
      </c>
      <c r="E17" s="22">
        <f t="shared" si="1"/>
        <v>31</v>
      </c>
      <c r="F17" s="22"/>
    </row>
    <row r="18" spans="2:6" x14ac:dyDescent="0.25">
      <c r="B18" s="4" t="s">
        <v>21</v>
      </c>
      <c r="C18" s="12">
        <v>11</v>
      </c>
      <c r="D18" s="12">
        <v>18</v>
      </c>
      <c r="E18" s="22">
        <f>SUM(C18:D18)</f>
        <v>29</v>
      </c>
      <c r="F18" s="22"/>
    </row>
    <row r="19" spans="2:6" x14ac:dyDescent="0.25">
      <c r="B19" s="4" t="s">
        <v>28</v>
      </c>
      <c r="C19" s="12">
        <v>19</v>
      </c>
      <c r="D19" s="12">
        <v>12</v>
      </c>
      <c r="E19" s="22">
        <f>SUM(C19:D19)</f>
        <v>31</v>
      </c>
      <c r="F19" s="22"/>
    </row>
    <row r="20" spans="2:6" x14ac:dyDescent="0.25">
      <c r="B20" s="4" t="s">
        <v>22</v>
      </c>
      <c r="C20" s="12">
        <v>19</v>
      </c>
      <c r="D20" s="12">
        <v>14</v>
      </c>
      <c r="E20" s="22">
        <f>SUM(C20:D20)</f>
        <v>33</v>
      </c>
      <c r="F20" s="22"/>
    </row>
    <row r="21" spans="2:6" x14ac:dyDescent="0.25">
      <c r="B21" s="5" t="s">
        <v>6</v>
      </c>
      <c r="C21" s="15">
        <f>SUM(C5:C20)</f>
        <v>228</v>
      </c>
      <c r="D21" s="15">
        <f>SUM(D5:D20)</f>
        <v>253</v>
      </c>
      <c r="E21" s="23">
        <f>SUM(E5:F20)</f>
        <v>481</v>
      </c>
      <c r="F21" s="23"/>
    </row>
    <row r="23" spans="2:6" x14ac:dyDescent="0.25">
      <c r="B23" s="6" t="s">
        <v>35</v>
      </c>
    </row>
    <row r="26" spans="2:6" ht="45" customHeight="1" x14ac:dyDescent="0.25">
      <c r="B26" s="24" t="s">
        <v>10</v>
      </c>
      <c r="C26" s="31" t="s">
        <v>23</v>
      </c>
    </row>
    <row r="27" spans="2:6" x14ac:dyDescent="0.25">
      <c r="B27" s="30"/>
      <c r="C27" s="32"/>
    </row>
    <row r="28" spans="2:6" x14ac:dyDescent="0.25">
      <c r="B28" s="4" t="s">
        <v>14</v>
      </c>
      <c r="C28" s="10">
        <f>28821.74/1.05</f>
        <v>27449.27619047619</v>
      </c>
    </row>
    <row r="29" spans="2:6" x14ac:dyDescent="0.25">
      <c r="B29" s="4" t="s">
        <v>25</v>
      </c>
      <c r="C29" s="10">
        <v>27356.12</v>
      </c>
    </row>
    <row r="30" spans="2:6" x14ac:dyDescent="0.25">
      <c r="B30" s="4" t="s">
        <v>15</v>
      </c>
      <c r="C30" s="10">
        <v>34656</v>
      </c>
    </row>
    <row r="31" spans="2:6" x14ac:dyDescent="0.25">
      <c r="B31" s="4" t="s">
        <v>24</v>
      </c>
      <c r="C31" s="10">
        <v>25637.98</v>
      </c>
    </row>
    <row r="32" spans="2:6" x14ac:dyDescent="0.25">
      <c r="B32" s="4" t="s">
        <v>16</v>
      </c>
      <c r="C32" s="10">
        <v>28992.71</v>
      </c>
    </row>
    <row r="33" spans="2:8" x14ac:dyDescent="0.25">
      <c r="B33" s="4" t="s">
        <v>13</v>
      </c>
      <c r="C33" s="10">
        <f>26850.97/1.05</f>
        <v>25572.352380952379</v>
      </c>
    </row>
    <row r="34" spans="2:8" x14ac:dyDescent="0.25">
      <c r="B34" s="4" t="s">
        <v>17</v>
      </c>
      <c r="C34" s="10">
        <f>28647.08/1.05</f>
        <v>27282.933333333334</v>
      </c>
    </row>
    <row r="35" spans="2:8" x14ac:dyDescent="0.25">
      <c r="B35" s="4" t="s">
        <v>18</v>
      </c>
      <c r="C35" s="10">
        <v>24199.96</v>
      </c>
    </row>
    <row r="36" spans="2:8" x14ac:dyDescent="0.25">
      <c r="B36" s="4" t="s">
        <v>26</v>
      </c>
      <c r="C36" s="10">
        <v>27287.96</v>
      </c>
    </row>
    <row r="37" spans="2:8" x14ac:dyDescent="0.25">
      <c r="B37" s="4" t="s">
        <v>38</v>
      </c>
      <c r="C37" s="10">
        <f>29619.19/1.05</f>
        <v>28208.752380952377</v>
      </c>
    </row>
    <row r="38" spans="2:8" x14ac:dyDescent="0.25">
      <c r="B38" s="4" t="s">
        <v>27</v>
      </c>
      <c r="C38" s="10">
        <f>26480.98/1.05</f>
        <v>25219.980952380953</v>
      </c>
    </row>
    <row r="39" spans="2:8" x14ac:dyDescent="0.25">
      <c r="B39" s="4" t="s">
        <v>19</v>
      </c>
      <c r="C39" s="10">
        <f>20681.51/1.05</f>
        <v>19696.676190476188</v>
      </c>
    </row>
    <row r="40" spans="2:8" x14ac:dyDescent="0.25">
      <c r="B40" s="4" t="s">
        <v>20</v>
      </c>
      <c r="C40" s="10">
        <v>26268.98</v>
      </c>
    </row>
    <row r="41" spans="2:8" x14ac:dyDescent="0.25">
      <c r="B41" s="4" t="s">
        <v>21</v>
      </c>
      <c r="C41" s="10">
        <f>31457.71/1.05</f>
        <v>29959.723809523806</v>
      </c>
    </row>
    <row r="42" spans="2:8" x14ac:dyDescent="0.25">
      <c r="B42" s="4" t="s">
        <v>28</v>
      </c>
      <c r="C42" s="10">
        <f>28969.63/1.05</f>
        <v>27590.123809523808</v>
      </c>
    </row>
    <row r="43" spans="2:8" x14ac:dyDescent="0.25">
      <c r="B43" s="4" t="s">
        <v>22</v>
      </c>
      <c r="C43" s="10">
        <f>28046.96/1.05</f>
        <v>26711.390476190474</v>
      </c>
    </row>
    <row r="44" spans="2:8" x14ac:dyDescent="0.25">
      <c r="B44" s="7" t="s">
        <v>9</v>
      </c>
      <c r="C44" s="8">
        <f>SUM(C28:C43)</f>
        <v>432090.91952380945</v>
      </c>
    </row>
    <row r="47" spans="2:8" ht="35.25" customHeight="1" x14ac:dyDescent="0.25">
      <c r="B47" s="19" t="s">
        <v>36</v>
      </c>
      <c r="C47" s="19"/>
      <c r="D47" s="19"/>
      <c r="E47" s="19"/>
      <c r="F47" s="19"/>
      <c r="G47" s="19"/>
      <c r="H47" s="19"/>
    </row>
  </sheetData>
  <mergeCells count="21">
    <mergeCell ref="B47:H47"/>
    <mergeCell ref="E20:F20"/>
    <mergeCell ref="E21:F21"/>
    <mergeCell ref="E18:F18"/>
    <mergeCell ref="E19:F19"/>
    <mergeCell ref="E11:F11"/>
    <mergeCell ref="E12:F12"/>
    <mergeCell ref="E13:F13"/>
    <mergeCell ref="E14:F14"/>
    <mergeCell ref="B26:B27"/>
    <mergeCell ref="C26:C27"/>
    <mergeCell ref="E17:F17"/>
    <mergeCell ref="E15:F15"/>
    <mergeCell ref="E16:F16"/>
    <mergeCell ref="E10:F10"/>
    <mergeCell ref="E4:F4"/>
    <mergeCell ref="E5:F5"/>
    <mergeCell ref="E6:F6"/>
    <mergeCell ref="E7:F7"/>
    <mergeCell ref="E9:F9"/>
    <mergeCell ref="E8:F8"/>
  </mergeCells>
  <pageMargins left="0.7" right="0.7" top="0.75" bottom="0.75" header="0.3" footer="0.3"/>
  <pageSetup paperSize="9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BEE72-FB1D-401B-A714-891621066EF9}">
  <sheetPr>
    <pageSetUpPr fitToPage="1"/>
  </sheetPr>
  <dimension ref="B2:G24"/>
  <sheetViews>
    <sheetView zoomScaleNormal="100" workbookViewId="0">
      <selection activeCell="C18" sqref="C18"/>
    </sheetView>
  </sheetViews>
  <sheetFormatPr defaultRowHeight="15" x14ac:dyDescent="0.25"/>
  <cols>
    <col min="2" max="2" width="36.28515625" bestFit="1" customWidth="1"/>
    <col min="3" max="3" width="30.140625" customWidth="1"/>
    <col min="4" max="4" width="21.140625" customWidth="1"/>
    <col min="5" max="5" width="32.140625" customWidth="1"/>
    <col min="6" max="6" width="11.5703125" customWidth="1"/>
    <col min="7" max="7" width="14.7109375" customWidth="1"/>
    <col min="8" max="8" width="14.42578125" customWidth="1"/>
    <col min="9" max="11" width="11.5703125" customWidth="1"/>
    <col min="12" max="12" width="19.85546875" customWidth="1"/>
  </cols>
  <sheetData>
    <row r="2" spans="2:5" x14ac:dyDescent="0.25">
      <c r="B2" s="1" t="s">
        <v>34</v>
      </c>
      <c r="C2" s="2"/>
    </row>
    <row r="3" spans="2:5" x14ac:dyDescent="0.25">
      <c r="C3" s="2"/>
    </row>
    <row r="4" spans="2:5" ht="86.25" customHeight="1" x14ac:dyDescent="0.25">
      <c r="B4" s="3" t="s">
        <v>10</v>
      </c>
      <c r="C4" s="17" t="s">
        <v>0</v>
      </c>
      <c r="D4" s="17" t="s">
        <v>1</v>
      </c>
      <c r="E4" s="17" t="s">
        <v>2</v>
      </c>
    </row>
    <row r="5" spans="2:5" x14ac:dyDescent="0.25">
      <c r="B5" s="11" t="s">
        <v>32</v>
      </c>
      <c r="C5" s="13">
        <v>30</v>
      </c>
      <c r="D5" s="13">
        <v>3</v>
      </c>
      <c r="E5" s="13">
        <f>SUM(C5:D5)</f>
        <v>33</v>
      </c>
    </row>
    <row r="6" spans="2:5" x14ac:dyDescent="0.25">
      <c r="B6" s="11" t="s">
        <v>33</v>
      </c>
      <c r="C6" s="13">
        <v>30</v>
      </c>
      <c r="D6" s="13">
        <v>4</v>
      </c>
      <c r="E6" s="13">
        <f>SUM(C6:D6)</f>
        <v>34</v>
      </c>
    </row>
    <row r="7" spans="2:5" x14ac:dyDescent="0.25">
      <c r="B7" s="11" t="s">
        <v>29</v>
      </c>
      <c r="C7" s="13">
        <v>30</v>
      </c>
      <c r="D7" s="13">
        <v>1</v>
      </c>
      <c r="E7" s="13">
        <f>SUM(C7:D7)</f>
        <v>31</v>
      </c>
    </row>
    <row r="8" spans="2:5" x14ac:dyDescent="0.25">
      <c r="B8" s="4" t="s">
        <v>30</v>
      </c>
      <c r="C8" s="13">
        <v>28</v>
      </c>
      <c r="D8" s="13">
        <v>3</v>
      </c>
      <c r="E8" s="13">
        <f>SUM(C8:D8)</f>
        <v>31</v>
      </c>
    </row>
    <row r="9" spans="2:5" x14ac:dyDescent="0.25">
      <c r="B9" s="4" t="s">
        <v>31</v>
      </c>
      <c r="C9" s="13">
        <v>27</v>
      </c>
      <c r="D9" s="13">
        <v>5</v>
      </c>
      <c r="E9" s="13">
        <f>SUM(C9:D9)</f>
        <v>32</v>
      </c>
    </row>
    <row r="10" spans="2:5" x14ac:dyDescent="0.25">
      <c r="B10" s="5" t="s">
        <v>6</v>
      </c>
      <c r="C10" s="15">
        <f>SUM(C5:C9)</f>
        <v>145</v>
      </c>
      <c r="D10" s="15">
        <f>SUM(D5:D9)</f>
        <v>16</v>
      </c>
      <c r="E10" s="15">
        <f>SUM(E5:E9)</f>
        <v>161</v>
      </c>
    </row>
    <row r="11" spans="2:5" x14ac:dyDescent="0.25">
      <c r="C11" s="18"/>
      <c r="D11" s="18"/>
    </row>
    <row r="12" spans="2:5" x14ac:dyDescent="0.25">
      <c r="B12" s="6" t="s">
        <v>37</v>
      </c>
    </row>
    <row r="14" spans="2:5" ht="45" customHeight="1" x14ac:dyDescent="0.25">
      <c r="B14" s="24" t="s">
        <v>10</v>
      </c>
      <c r="C14" s="31" t="s">
        <v>23</v>
      </c>
    </row>
    <row r="15" spans="2:5" x14ac:dyDescent="0.25">
      <c r="B15" s="30"/>
      <c r="C15" s="32"/>
    </row>
    <row r="16" spans="2:5" x14ac:dyDescent="0.25">
      <c r="B16" s="11" t="s">
        <v>32</v>
      </c>
      <c r="C16" s="10">
        <v>59129.34</v>
      </c>
    </row>
    <row r="17" spans="2:7" x14ac:dyDescent="0.25">
      <c r="B17" s="11" t="s">
        <v>33</v>
      </c>
      <c r="C17" s="10">
        <v>24846.959999999999</v>
      </c>
    </row>
    <row r="18" spans="2:7" x14ac:dyDescent="0.25">
      <c r="B18" s="4" t="s">
        <v>29</v>
      </c>
      <c r="C18" s="10">
        <v>8000</v>
      </c>
    </row>
    <row r="19" spans="2:7" ht="15.95" customHeight="1" x14ac:dyDescent="0.25">
      <c r="B19" s="4" t="s">
        <v>30</v>
      </c>
      <c r="C19" s="10">
        <v>28824.98</v>
      </c>
    </row>
    <row r="20" spans="2:7" x14ac:dyDescent="0.25">
      <c r="B20" s="4" t="s">
        <v>31</v>
      </c>
      <c r="C20" s="10">
        <v>23237.96</v>
      </c>
    </row>
    <row r="21" spans="2:7" x14ac:dyDescent="0.25">
      <c r="B21" s="7" t="s">
        <v>9</v>
      </c>
      <c r="C21" s="8">
        <f>SUM(C16:C20)</f>
        <v>144039.24</v>
      </c>
    </row>
    <row r="24" spans="2:7" ht="29.25" customHeight="1" x14ac:dyDescent="0.25">
      <c r="B24" s="19" t="s">
        <v>36</v>
      </c>
      <c r="C24" s="19"/>
      <c r="D24" s="19"/>
      <c r="E24" s="19"/>
      <c r="F24" s="19"/>
      <c r="G24" s="19"/>
    </row>
  </sheetData>
  <mergeCells count="3">
    <mergeCell ref="B24:G24"/>
    <mergeCell ref="B14:B15"/>
    <mergeCell ref="C14:C15"/>
  </mergeCells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CDA-COMPENSI EPPI 2022-2026</vt:lpstr>
      <vt:lpstr>CIG-COMPENSI EPPI 2022-2026</vt:lpstr>
      <vt:lpstr>CS-COMPENSI EPPI 2022-2026</vt:lpstr>
      <vt:lpstr>'CDA-COMPENSI EPPI 2022-2026'!Area_stampa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Gozzi</dc:creator>
  <cp:keywords/>
  <dc:description/>
  <cp:lastModifiedBy>Fulvio D'Alessio</cp:lastModifiedBy>
  <cp:revision/>
  <dcterms:created xsi:type="dcterms:W3CDTF">2016-04-06T14:21:48Z</dcterms:created>
  <dcterms:modified xsi:type="dcterms:W3CDTF">2026-04-02T09:54:42Z</dcterms:modified>
  <cp:category/>
  <cp:contentStatus/>
</cp:coreProperties>
</file>