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lessio\Desktop\Immagini Amministrazione Trasparente\13_04\"/>
    </mc:Choice>
  </mc:AlternateContent>
  <bookViews>
    <workbookView xWindow="105" yWindow="105" windowWidth="9000" windowHeight="7995"/>
  </bookViews>
  <sheets>
    <sheet name="CALCOLO" sheetId="2" r:id="rId1"/>
    <sheet name="POPOLAZIONE" sheetId="1" r:id="rId2"/>
  </sheets>
  <definedNames>
    <definedName name="_xlnm._FilterDatabase" localSheetId="1" hidden="1">POPOLAZIONE!$A$1:$K$467</definedName>
  </definedNames>
  <calcPr calcId="171027"/>
  <pivotCaches>
    <pivotCache cacheId="1" r:id="rId3"/>
  </pivotCaches>
</workbook>
</file>

<file path=xl/calcChain.xml><?xml version="1.0" encoding="utf-8"?>
<calcChain xmlns="http://schemas.openxmlformats.org/spreadsheetml/2006/main">
  <c r="I389" i="1" l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388" i="1"/>
  <c r="J38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E4" i="2"/>
  <c r="I298" i="1"/>
  <c r="J298" i="1"/>
  <c r="I297" i="1"/>
  <c r="J297" i="1"/>
  <c r="I296" i="1"/>
  <c r="J296" i="1"/>
  <c r="I295" i="1"/>
  <c r="J295" i="1"/>
  <c r="I294" i="1"/>
  <c r="J294" i="1"/>
  <c r="I293" i="1"/>
  <c r="J293" i="1"/>
  <c r="I292" i="1"/>
  <c r="J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I277" i="1"/>
  <c r="J277" i="1"/>
  <c r="I276" i="1"/>
  <c r="J276" i="1"/>
  <c r="I275" i="1"/>
  <c r="J275" i="1"/>
  <c r="I274" i="1"/>
  <c r="J274" i="1"/>
  <c r="I273" i="1"/>
  <c r="J273" i="1"/>
  <c r="I272" i="1"/>
  <c r="J272" i="1"/>
  <c r="I271" i="1"/>
  <c r="J271" i="1"/>
  <c r="I270" i="1"/>
  <c r="J270" i="1"/>
  <c r="I269" i="1"/>
  <c r="J269" i="1"/>
  <c r="I268" i="1"/>
  <c r="J268" i="1"/>
  <c r="I267" i="1"/>
  <c r="J267" i="1"/>
  <c r="I266" i="1"/>
  <c r="J266" i="1"/>
  <c r="I265" i="1"/>
  <c r="J265" i="1"/>
  <c r="I264" i="1"/>
  <c r="J264" i="1"/>
  <c r="I263" i="1"/>
  <c r="J263" i="1"/>
  <c r="I262" i="1"/>
  <c r="J262" i="1"/>
  <c r="I261" i="1"/>
  <c r="J261" i="1"/>
  <c r="I260" i="1"/>
  <c r="J260" i="1"/>
  <c r="I259" i="1"/>
  <c r="J259" i="1"/>
  <c r="I258" i="1"/>
  <c r="J258" i="1"/>
  <c r="I257" i="1"/>
  <c r="J257" i="1"/>
  <c r="I256" i="1"/>
  <c r="J256" i="1"/>
  <c r="I255" i="1"/>
  <c r="J255" i="1"/>
  <c r="I254" i="1"/>
  <c r="J254" i="1"/>
  <c r="I253" i="1"/>
  <c r="J253" i="1"/>
  <c r="I252" i="1"/>
  <c r="J252" i="1"/>
  <c r="I251" i="1"/>
  <c r="J251" i="1"/>
  <c r="I250" i="1"/>
  <c r="J250" i="1"/>
  <c r="I249" i="1"/>
  <c r="J249" i="1"/>
  <c r="I248" i="1"/>
  <c r="J248" i="1"/>
  <c r="I247" i="1"/>
  <c r="J247" i="1"/>
  <c r="I246" i="1"/>
  <c r="J246" i="1"/>
  <c r="I245" i="1"/>
  <c r="J245" i="1"/>
  <c r="I244" i="1"/>
  <c r="J244" i="1"/>
  <c r="I243" i="1"/>
  <c r="J243" i="1"/>
  <c r="I242" i="1"/>
  <c r="J242" i="1"/>
  <c r="I241" i="1"/>
  <c r="J241" i="1"/>
  <c r="I240" i="1"/>
  <c r="J240" i="1"/>
  <c r="I239" i="1"/>
  <c r="J239" i="1"/>
  <c r="I238" i="1"/>
  <c r="J238" i="1"/>
  <c r="I237" i="1"/>
  <c r="J237" i="1"/>
  <c r="I236" i="1"/>
  <c r="J236" i="1"/>
  <c r="I235" i="1"/>
  <c r="J235" i="1"/>
  <c r="I234" i="1"/>
  <c r="J234" i="1"/>
  <c r="I233" i="1"/>
  <c r="J233" i="1"/>
  <c r="I232" i="1"/>
  <c r="J232" i="1"/>
  <c r="I231" i="1"/>
  <c r="J231" i="1"/>
  <c r="I230" i="1"/>
  <c r="J230" i="1"/>
  <c r="I229" i="1"/>
  <c r="J229" i="1"/>
  <c r="I228" i="1"/>
  <c r="J228" i="1"/>
  <c r="I227" i="1"/>
  <c r="J227" i="1"/>
  <c r="I226" i="1"/>
  <c r="J226" i="1"/>
  <c r="I225" i="1"/>
  <c r="J225" i="1"/>
  <c r="I224" i="1"/>
  <c r="J224" i="1"/>
  <c r="I223" i="1"/>
  <c r="J223" i="1"/>
  <c r="I222" i="1"/>
  <c r="J222" i="1"/>
  <c r="I221" i="1"/>
  <c r="J221" i="1"/>
  <c r="I220" i="1"/>
  <c r="J220" i="1"/>
  <c r="I219" i="1"/>
  <c r="J219" i="1"/>
  <c r="I218" i="1"/>
  <c r="J218" i="1"/>
  <c r="I217" i="1"/>
  <c r="J217" i="1"/>
  <c r="I216" i="1"/>
  <c r="J216" i="1"/>
  <c r="I215" i="1"/>
  <c r="J215" i="1"/>
  <c r="I214" i="1"/>
  <c r="J214" i="1"/>
  <c r="I213" i="1"/>
  <c r="J213" i="1"/>
  <c r="I212" i="1"/>
  <c r="J212" i="1"/>
  <c r="I211" i="1"/>
  <c r="J211" i="1"/>
  <c r="I210" i="1"/>
  <c r="J210" i="1"/>
  <c r="I209" i="1"/>
  <c r="J209" i="1"/>
  <c r="I208" i="1"/>
  <c r="J208" i="1"/>
  <c r="I207" i="1"/>
  <c r="J207" i="1"/>
  <c r="I206" i="1"/>
  <c r="J206" i="1"/>
  <c r="I205" i="1"/>
  <c r="J205" i="1"/>
  <c r="I204" i="1"/>
  <c r="J204" i="1"/>
  <c r="I203" i="1"/>
  <c r="J203" i="1"/>
  <c r="I202" i="1"/>
  <c r="J202" i="1"/>
  <c r="I201" i="1"/>
  <c r="J201" i="1"/>
  <c r="I200" i="1"/>
  <c r="J200" i="1"/>
  <c r="I199" i="1"/>
  <c r="J199" i="1"/>
  <c r="I198" i="1"/>
  <c r="J198" i="1"/>
  <c r="I197" i="1"/>
  <c r="J197" i="1"/>
  <c r="I196" i="1"/>
  <c r="J196" i="1"/>
  <c r="I195" i="1"/>
  <c r="J195" i="1"/>
  <c r="I194" i="1"/>
  <c r="J194" i="1"/>
  <c r="I193" i="1"/>
  <c r="J193" i="1"/>
  <c r="I192" i="1"/>
  <c r="J192" i="1"/>
  <c r="I191" i="1"/>
  <c r="J191" i="1"/>
  <c r="I190" i="1"/>
  <c r="J190" i="1"/>
  <c r="I189" i="1"/>
  <c r="J189" i="1"/>
  <c r="I188" i="1"/>
  <c r="J188" i="1"/>
  <c r="I187" i="1"/>
  <c r="J187" i="1"/>
  <c r="I186" i="1"/>
  <c r="J186" i="1"/>
  <c r="I185" i="1"/>
  <c r="J185" i="1"/>
  <c r="I184" i="1"/>
  <c r="J184" i="1"/>
  <c r="I183" i="1"/>
  <c r="J183" i="1"/>
  <c r="I182" i="1"/>
  <c r="J182" i="1"/>
  <c r="I181" i="1"/>
  <c r="J181" i="1"/>
  <c r="I180" i="1"/>
  <c r="J180" i="1"/>
  <c r="I179" i="1"/>
  <c r="J179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J3" i="1"/>
  <c r="J43" i="1"/>
  <c r="I2" i="1"/>
  <c r="J2" i="1"/>
  <c r="G538" i="1"/>
  <c r="G542" i="1"/>
  <c r="G541" i="1"/>
  <c r="C3" i="2"/>
  <c r="G539" i="1"/>
  <c r="G540" i="1"/>
  <c r="D3" i="2"/>
  <c r="E3" i="2" l="1"/>
</calcChain>
</file>

<file path=xl/sharedStrings.xml><?xml version="1.0" encoding="utf-8"?>
<sst xmlns="http://schemas.openxmlformats.org/spreadsheetml/2006/main" count="2422" uniqueCount="783">
  <si>
    <t>Numero fattura</t>
  </si>
  <si>
    <t>Data fattura</t>
  </si>
  <si>
    <t>Totale fattura</t>
  </si>
  <si>
    <t>Data scadenza</t>
  </si>
  <si>
    <t>Data Pagamento</t>
  </si>
  <si>
    <t>Importo Pagato</t>
  </si>
  <si>
    <t>3</t>
  </si>
  <si>
    <t>24</t>
  </si>
  <si>
    <t>1</t>
  </si>
  <si>
    <t>2</t>
  </si>
  <si>
    <t>4</t>
  </si>
  <si>
    <t>7</t>
  </si>
  <si>
    <t>1A</t>
  </si>
  <si>
    <t>42</t>
  </si>
  <si>
    <t>6</t>
  </si>
  <si>
    <t>5</t>
  </si>
  <si>
    <t>50</t>
  </si>
  <si>
    <t>1/PA</t>
  </si>
  <si>
    <t>2/PA</t>
  </si>
  <si>
    <t>56</t>
  </si>
  <si>
    <t>16/06/2015</t>
  </si>
  <si>
    <t>102</t>
  </si>
  <si>
    <t>16/07/2015</t>
  </si>
  <si>
    <t>30/11/2015</t>
  </si>
  <si>
    <t>02/10/2015</t>
  </si>
  <si>
    <t>23/10/2015</t>
  </si>
  <si>
    <t>31/12/2015</t>
  </si>
  <si>
    <t>23/12/2015</t>
  </si>
  <si>
    <t>12/11/2015</t>
  </si>
  <si>
    <t>27/11/2015</t>
  </si>
  <si>
    <t>26/11/2015</t>
  </si>
  <si>
    <t>07/12/2015</t>
  </si>
  <si>
    <t>15/12/2015</t>
  </si>
  <si>
    <t>14/12/2015</t>
  </si>
  <si>
    <t>31/01/2016</t>
  </si>
  <si>
    <t>21/12/2015</t>
  </si>
  <si>
    <t>18/12/2015</t>
  </si>
  <si>
    <t>10/12/2015</t>
  </si>
  <si>
    <t>05/12/2015</t>
  </si>
  <si>
    <t>16/12/2015</t>
  </si>
  <si>
    <t>30/12/2015</t>
  </si>
  <si>
    <t>Dati</t>
  </si>
  <si>
    <t>RITARDO</t>
  </si>
  <si>
    <t>ITP</t>
  </si>
  <si>
    <t>Ritardo Ponderato</t>
  </si>
  <si>
    <t>TRIMESTRE</t>
  </si>
  <si>
    <t>Somma di Ritardo Ponderato</t>
  </si>
  <si>
    <t>I TRIMESTRE</t>
  </si>
  <si>
    <t>II TRIMESTRE</t>
  </si>
  <si>
    <t>III TRIMESTRE</t>
  </si>
  <si>
    <t>IV TRIMESTRE</t>
  </si>
  <si>
    <t>Periodo</t>
  </si>
  <si>
    <t>ID FATTURA</t>
  </si>
  <si>
    <t>1509247422</t>
  </si>
  <si>
    <t>1/2016</t>
  </si>
  <si>
    <t>5000006530</t>
  </si>
  <si>
    <t>15I5</t>
  </si>
  <si>
    <t>2/CS/16</t>
  </si>
  <si>
    <t>IT16011792</t>
  </si>
  <si>
    <t>IT15120390</t>
  </si>
  <si>
    <t>IT16011081</t>
  </si>
  <si>
    <t>IT16010837</t>
  </si>
  <si>
    <t>IT16010810</t>
  </si>
  <si>
    <t>IT16010812</t>
  </si>
  <si>
    <t>IT16010572</t>
  </si>
  <si>
    <t>IT16011234</t>
  </si>
  <si>
    <t>IT16011080</t>
  </si>
  <si>
    <t>30007304</t>
  </si>
  <si>
    <t>2015310186</t>
  </si>
  <si>
    <t>5/1</t>
  </si>
  <si>
    <t>LPA.7</t>
  </si>
  <si>
    <t>PA 2_16</t>
  </si>
  <si>
    <t>PA 1_16</t>
  </si>
  <si>
    <t>1875</t>
  </si>
  <si>
    <t>1010317290</t>
  </si>
  <si>
    <t>6001</t>
  </si>
  <si>
    <t>255</t>
  </si>
  <si>
    <t>195/PA</t>
  </si>
  <si>
    <t>15P00013</t>
  </si>
  <si>
    <t>15P00014</t>
  </si>
  <si>
    <t>7/2015</t>
  </si>
  <si>
    <t>691/2015</t>
  </si>
  <si>
    <t>00025/PA</t>
  </si>
  <si>
    <t>1808</t>
  </si>
  <si>
    <t>403/15</t>
  </si>
  <si>
    <t>1410003357</t>
  </si>
  <si>
    <t>00002/PA</t>
  </si>
  <si>
    <t>9PA</t>
  </si>
  <si>
    <t>1892</t>
  </si>
  <si>
    <t>PA 3_16</t>
  </si>
  <si>
    <t>06PA</t>
  </si>
  <si>
    <t>321042622</t>
  </si>
  <si>
    <t>15I1</t>
  </si>
  <si>
    <t>321000342</t>
  </si>
  <si>
    <t>321004543</t>
  </si>
  <si>
    <t>0001</t>
  </si>
  <si>
    <t>2-SEL/2016</t>
  </si>
  <si>
    <t>3-SEL/2016</t>
  </si>
  <si>
    <t>230821/EB</t>
  </si>
  <si>
    <t>4-SEL/2016</t>
  </si>
  <si>
    <t>5764000467</t>
  </si>
  <si>
    <t>5764000468</t>
  </si>
  <si>
    <t>5764000475</t>
  </si>
  <si>
    <t>5764000476</t>
  </si>
  <si>
    <t>5764000481</t>
  </si>
  <si>
    <t>5764000483</t>
  </si>
  <si>
    <t>5764000487</t>
  </si>
  <si>
    <t>5764000490</t>
  </si>
  <si>
    <t>5764000492</t>
  </si>
  <si>
    <t>5764000494</t>
  </si>
  <si>
    <t>5764000497</t>
  </si>
  <si>
    <t>5764000500</t>
  </si>
  <si>
    <t>5764000506</t>
  </si>
  <si>
    <t>5764000508</t>
  </si>
  <si>
    <t>5764000510</t>
  </si>
  <si>
    <t>5764000511</t>
  </si>
  <si>
    <t>5764000513</t>
  </si>
  <si>
    <t>5764000515</t>
  </si>
  <si>
    <t>5764000517</t>
  </si>
  <si>
    <t>5764000518</t>
  </si>
  <si>
    <t>5764000519</t>
  </si>
  <si>
    <t>0000000903</t>
  </si>
  <si>
    <t>1600671037</t>
  </si>
  <si>
    <t>5764000466</t>
  </si>
  <si>
    <t>5764000478</t>
  </si>
  <si>
    <t>5764000485</t>
  </si>
  <si>
    <t>5764000502</t>
  </si>
  <si>
    <t>5764000504</t>
  </si>
  <si>
    <t>5764000523</t>
  </si>
  <si>
    <t>5764000524</t>
  </si>
  <si>
    <t>5764000525</t>
  </si>
  <si>
    <t>5764000526</t>
  </si>
  <si>
    <t>5764000527</t>
  </si>
  <si>
    <t>5764000528</t>
  </si>
  <si>
    <t>5764000465</t>
  </si>
  <si>
    <t>5764000532</t>
  </si>
  <si>
    <t>113154</t>
  </si>
  <si>
    <t>115150</t>
  </si>
  <si>
    <t>20150630</t>
  </si>
  <si>
    <t>20150930</t>
  </si>
  <si>
    <t>20151231</t>
  </si>
  <si>
    <t>787/FATT</t>
  </si>
  <si>
    <t>PA 002/16</t>
  </si>
  <si>
    <t>6901001514</t>
  </si>
  <si>
    <t>8/16</t>
  </si>
  <si>
    <t>9/16</t>
  </si>
  <si>
    <t>10/16</t>
  </si>
  <si>
    <t>21/16</t>
  </si>
  <si>
    <t>289</t>
  </si>
  <si>
    <t>3410001903</t>
  </si>
  <si>
    <t>143</t>
  </si>
  <si>
    <t>126_2016</t>
  </si>
  <si>
    <t>28</t>
  </si>
  <si>
    <t>16P00001</t>
  </si>
  <si>
    <t>16P00002</t>
  </si>
  <si>
    <t>8716010490</t>
  </si>
  <si>
    <t>8716010560</t>
  </si>
  <si>
    <t>38/2016</t>
  </si>
  <si>
    <t>8A01226583</t>
  </si>
  <si>
    <t>8W00864267</t>
  </si>
  <si>
    <t>7Z05467157</t>
  </si>
  <si>
    <t>5791000269</t>
  </si>
  <si>
    <t>5791000270</t>
  </si>
  <si>
    <t>5764000557</t>
  </si>
  <si>
    <t>5764000558</t>
  </si>
  <si>
    <t>5764000559</t>
  </si>
  <si>
    <t>5764000560</t>
  </si>
  <si>
    <t>6662502072</t>
  </si>
  <si>
    <t>5764000552</t>
  </si>
  <si>
    <t>5764000549</t>
  </si>
  <si>
    <t>5764000553</t>
  </si>
  <si>
    <t>5764000556</t>
  </si>
  <si>
    <t>5764000546</t>
  </si>
  <si>
    <t>5764000548</t>
  </si>
  <si>
    <t>5764000550</t>
  </si>
  <si>
    <t>5764000551</t>
  </si>
  <si>
    <t>5764000554</t>
  </si>
  <si>
    <t>5764000561</t>
  </si>
  <si>
    <t>5764000562</t>
  </si>
  <si>
    <t>5764000563</t>
  </si>
  <si>
    <t>5764000564</t>
  </si>
  <si>
    <t>5764000547</t>
  </si>
  <si>
    <t>5764000555</t>
  </si>
  <si>
    <t>55</t>
  </si>
  <si>
    <t>54</t>
  </si>
  <si>
    <t>116001752</t>
  </si>
  <si>
    <t>116001753</t>
  </si>
  <si>
    <t>1010330823</t>
  </si>
  <si>
    <t>23</t>
  </si>
  <si>
    <t>45</t>
  </si>
  <si>
    <t>39</t>
  </si>
  <si>
    <t>5764000568</t>
  </si>
  <si>
    <t>5764000569</t>
  </si>
  <si>
    <t>5764000570</t>
  </si>
  <si>
    <t>5764000571</t>
  </si>
  <si>
    <t>5764000572</t>
  </si>
  <si>
    <t>5764000573</t>
  </si>
  <si>
    <t>5764000574</t>
  </si>
  <si>
    <t>5764000575</t>
  </si>
  <si>
    <t>8W00873325</t>
  </si>
  <si>
    <t>610000064</t>
  </si>
  <si>
    <t>610000451</t>
  </si>
  <si>
    <t>16P00004</t>
  </si>
  <si>
    <t>16P00006</t>
  </si>
  <si>
    <t>16P00007</t>
  </si>
  <si>
    <t>E000060341</t>
  </si>
  <si>
    <t>15I2</t>
  </si>
  <si>
    <t>55/16</t>
  </si>
  <si>
    <t>324</t>
  </si>
  <si>
    <t>329</t>
  </si>
  <si>
    <t>98/2016</t>
  </si>
  <si>
    <t>IT16020357</t>
  </si>
  <si>
    <t>IT16030414</t>
  </si>
  <si>
    <t>12/01/2016</t>
  </si>
  <si>
    <t>11/01/2016</t>
  </si>
  <si>
    <t>13/01/2016</t>
  </si>
  <si>
    <t>05/01/2016</t>
  </si>
  <si>
    <t>24/11/2015</t>
  </si>
  <si>
    <t>14/01/2016</t>
  </si>
  <si>
    <t>08/01/2016</t>
  </si>
  <si>
    <t>28/01/2016</t>
  </si>
  <si>
    <t>29/01/2016</t>
  </si>
  <si>
    <t>19/01/2016</t>
  </si>
  <si>
    <t>01/02/2016</t>
  </si>
  <si>
    <t>02/02/2016</t>
  </si>
  <si>
    <t>03/02/2016</t>
  </si>
  <si>
    <t>08/02/2016</t>
  </si>
  <si>
    <t>02/01/2016</t>
  </si>
  <si>
    <t>15/01/2016</t>
  </si>
  <si>
    <t>15/02/2016</t>
  </si>
  <si>
    <t>05/02/2016</t>
  </si>
  <si>
    <t>09/02/2016</t>
  </si>
  <si>
    <t>06/01/2016</t>
  </si>
  <si>
    <t>21/01/2016</t>
  </si>
  <si>
    <t>10/10/2015</t>
  </si>
  <si>
    <t>26/01/2016</t>
  </si>
  <si>
    <t>27/01/2016</t>
  </si>
  <si>
    <t>28/02/2016</t>
  </si>
  <si>
    <t>29/02/2016</t>
  </si>
  <si>
    <t>12/02/2016</t>
  </si>
  <si>
    <t>19/02/2016</t>
  </si>
  <si>
    <t>01/03/2016</t>
  </si>
  <si>
    <t>04/03/2016</t>
  </si>
  <si>
    <t>08/03/2016</t>
  </si>
  <si>
    <t>30/01/2016</t>
  </si>
  <si>
    <t>09/03/2016</t>
  </si>
  <si>
    <t>24/02/2016</t>
  </si>
  <si>
    <t>21/03/2016</t>
  </si>
  <si>
    <t>10/03/2016</t>
  </si>
  <si>
    <t>26/02/2016</t>
  </si>
  <si>
    <t>15/03/2016</t>
  </si>
  <si>
    <t>31/03/2016</t>
  </si>
  <si>
    <t>14/03/2016</t>
  </si>
  <si>
    <t>29/03/2016</t>
  </si>
  <si>
    <t>30/04/2016</t>
  </si>
  <si>
    <t>Somma di Importo Pagato</t>
  </si>
  <si>
    <t>999 B</t>
  </si>
  <si>
    <t>25/03/2016</t>
  </si>
  <si>
    <t>06/04/2016</t>
  </si>
  <si>
    <t>0051611460</t>
  </si>
  <si>
    <t>05/04/2016</t>
  </si>
  <si>
    <t>16P00010</t>
  </si>
  <si>
    <t>16VPA0013</t>
  </si>
  <si>
    <t>16/03/2016</t>
  </si>
  <si>
    <t>16/04/2016</t>
  </si>
  <si>
    <t>225</t>
  </si>
  <si>
    <t>17/03/2016</t>
  </si>
  <si>
    <t>17/04/2016</t>
  </si>
  <si>
    <t>30/03/2016</t>
  </si>
  <si>
    <t>8716057430</t>
  </si>
  <si>
    <t>10/04/2016</t>
  </si>
  <si>
    <t>FATPAM 16</t>
  </si>
  <si>
    <t>FATPAM 15</t>
  </si>
  <si>
    <t>07/04/2016</t>
  </si>
  <si>
    <t>61</t>
  </si>
  <si>
    <t>08/04/2016</t>
  </si>
  <si>
    <t>FATTPA2_16</t>
  </si>
  <si>
    <t>0229</t>
  </si>
  <si>
    <t>01/04/2016</t>
  </si>
  <si>
    <t>01/05/2016</t>
  </si>
  <si>
    <t>29/04/2016</t>
  </si>
  <si>
    <t>160/2016</t>
  </si>
  <si>
    <t>87/16</t>
  </si>
  <si>
    <t>73</t>
  </si>
  <si>
    <t>22/03/2016</t>
  </si>
  <si>
    <t>80</t>
  </si>
  <si>
    <t>79</t>
  </si>
  <si>
    <t>81</t>
  </si>
  <si>
    <t>0070917864</t>
  </si>
  <si>
    <t>23/03/2016</t>
  </si>
  <si>
    <t>51</t>
  </si>
  <si>
    <t>16E</t>
  </si>
  <si>
    <t>15E</t>
  </si>
  <si>
    <t>195/D</t>
  </si>
  <si>
    <t>17/CS/16</t>
  </si>
  <si>
    <t>12/04/2016</t>
  </si>
  <si>
    <t>E000139515</t>
  </si>
  <si>
    <t>03/03/2016</t>
  </si>
  <si>
    <t>15/04/2016</t>
  </si>
  <si>
    <t>FATTPA 5_1</t>
  </si>
  <si>
    <t xml:space="preserve"> 3_16</t>
  </si>
  <si>
    <t>21/04/2016</t>
  </si>
  <si>
    <t>22/04/2016</t>
  </si>
  <si>
    <t>7/PA</t>
  </si>
  <si>
    <t>13/04/2016</t>
  </si>
  <si>
    <t>1601006080</t>
  </si>
  <si>
    <t>PA 004/16</t>
  </si>
  <si>
    <t>18/03/2016</t>
  </si>
  <si>
    <t>445</t>
  </si>
  <si>
    <t>03625</t>
  </si>
  <si>
    <t>36274-EB</t>
  </si>
  <si>
    <t>20/04/2016</t>
  </si>
  <si>
    <t>205/FATT</t>
  </si>
  <si>
    <t>27/04/2016</t>
  </si>
  <si>
    <t>00003</t>
  </si>
  <si>
    <t>19/04/2016</t>
  </si>
  <si>
    <t>321013350</t>
  </si>
  <si>
    <t>02/04/2016</t>
  </si>
  <si>
    <t>02/05/2016</t>
  </si>
  <si>
    <t>1459</t>
  </si>
  <si>
    <t>31/05/2016</t>
  </si>
  <si>
    <t>27/05/2016</t>
  </si>
  <si>
    <t>740/2016</t>
  </si>
  <si>
    <t>1601008368</t>
  </si>
  <si>
    <t>78</t>
  </si>
  <si>
    <t>8016042817</t>
  </si>
  <si>
    <t>30/06/2016</t>
  </si>
  <si>
    <t>30/05/2016</t>
  </si>
  <si>
    <t>1010346125</t>
  </si>
  <si>
    <t>14/04/2016</t>
  </si>
  <si>
    <t>28/04/2016</t>
  </si>
  <si>
    <t>161023383</t>
  </si>
  <si>
    <t>1 PA</t>
  </si>
  <si>
    <t>04/05/2016</t>
  </si>
  <si>
    <t>FATPAM 1</t>
  </si>
  <si>
    <t>14/E</t>
  </si>
  <si>
    <t>06/05/2016</t>
  </si>
  <si>
    <t>119</t>
  </si>
  <si>
    <t>120</t>
  </si>
  <si>
    <t>9/A</t>
  </si>
  <si>
    <t>11/A</t>
  </si>
  <si>
    <t>03/05/2016</t>
  </si>
  <si>
    <t>10/E</t>
  </si>
  <si>
    <t>09/05/2016</t>
  </si>
  <si>
    <t>12/05/2016</t>
  </si>
  <si>
    <t>2015310833</t>
  </si>
  <si>
    <t>2016301734</t>
  </si>
  <si>
    <t>10/05/2016</t>
  </si>
  <si>
    <t>000010/PA</t>
  </si>
  <si>
    <t>31/2016</t>
  </si>
  <si>
    <t>9</t>
  </si>
  <si>
    <t>13/05/2016</t>
  </si>
  <si>
    <t>1680019212</t>
  </si>
  <si>
    <t>20/05/2016</t>
  </si>
  <si>
    <t>FATTPA 8_1</t>
  </si>
  <si>
    <t>04339</t>
  </si>
  <si>
    <t>VP/0004796</t>
  </si>
  <si>
    <t>2/2016</t>
  </si>
  <si>
    <t>127/16</t>
  </si>
  <si>
    <t>586</t>
  </si>
  <si>
    <t>5/19</t>
  </si>
  <si>
    <t>12/A</t>
  </si>
  <si>
    <t>180609</t>
  </si>
  <si>
    <t>10/02/2016</t>
  </si>
  <si>
    <t>0116005019</t>
  </si>
  <si>
    <t>197/2016</t>
  </si>
  <si>
    <t>16/05/2016</t>
  </si>
  <si>
    <t>8</t>
  </si>
  <si>
    <t>18/05/2016</t>
  </si>
  <si>
    <t>1PA</t>
  </si>
  <si>
    <t>8716036829</t>
  </si>
  <si>
    <t>22/02/2016</t>
  </si>
  <si>
    <t>8716075333</t>
  </si>
  <si>
    <t>8716104921</t>
  </si>
  <si>
    <t>8716118699</t>
  </si>
  <si>
    <t>10/06/2016</t>
  </si>
  <si>
    <t>8716115320</t>
  </si>
  <si>
    <t>03/06/2016</t>
  </si>
  <si>
    <t>8716092900</t>
  </si>
  <si>
    <t>78/PA</t>
  </si>
  <si>
    <t>19/05/2016</t>
  </si>
  <si>
    <t>19/06/2016</t>
  </si>
  <si>
    <t>7X01379715</t>
  </si>
  <si>
    <t>321018096</t>
  </si>
  <si>
    <t>PA0002584</t>
  </si>
  <si>
    <t>6662502173</t>
  </si>
  <si>
    <t>48PA/2016</t>
  </si>
  <si>
    <t>15I6</t>
  </si>
  <si>
    <t>13/A</t>
  </si>
  <si>
    <t>999 C</t>
  </si>
  <si>
    <t>3/01</t>
  </si>
  <si>
    <t>000021/PA</t>
  </si>
  <si>
    <t>FATPAM 23</t>
  </si>
  <si>
    <t>33</t>
  </si>
  <si>
    <t>39PA</t>
  </si>
  <si>
    <t>287/2016</t>
  </si>
  <si>
    <t>5/16</t>
  </si>
  <si>
    <t>774</t>
  </si>
  <si>
    <t>166/16</t>
  </si>
  <si>
    <t>165/16</t>
  </si>
  <si>
    <t>10/01</t>
  </si>
  <si>
    <t>153</t>
  </si>
  <si>
    <t>8E/16</t>
  </si>
  <si>
    <t>124</t>
  </si>
  <si>
    <t>98</t>
  </si>
  <si>
    <t>PA 005/16</t>
  </si>
  <si>
    <t>1017/2016</t>
  </si>
  <si>
    <t>1601010391</t>
  </si>
  <si>
    <t>24E</t>
  </si>
  <si>
    <t>25E</t>
  </si>
  <si>
    <t>135</t>
  </si>
  <si>
    <t>136</t>
  </si>
  <si>
    <t>137</t>
  </si>
  <si>
    <t>138</t>
  </si>
  <si>
    <t>139</t>
  </si>
  <si>
    <t>05</t>
  </si>
  <si>
    <t>06</t>
  </si>
  <si>
    <t>01/06/2016</t>
  </si>
  <si>
    <t>08/06/2016</t>
  </si>
  <si>
    <t>02/06/2016</t>
  </si>
  <si>
    <t>09/06/2016</t>
  </si>
  <si>
    <t>16/06/2016</t>
  </si>
  <si>
    <t>13/06/2016</t>
  </si>
  <si>
    <t>23/05/2016</t>
  </si>
  <si>
    <t>20/06/2016</t>
  </si>
  <si>
    <t>26/05/2016</t>
  </si>
  <si>
    <t>17/05/2016</t>
  </si>
  <si>
    <t>27/06/2016</t>
  </si>
  <si>
    <t>24/06/2016</t>
  </si>
  <si>
    <t>22/06/2016</t>
  </si>
  <si>
    <t>15/06/2016</t>
  </si>
  <si>
    <t>17/06/2016</t>
  </si>
  <si>
    <t>18/06/2016</t>
  </si>
  <si>
    <t>16P00005</t>
  </si>
  <si>
    <t>8W00259817</t>
  </si>
  <si>
    <t>116991</t>
  </si>
  <si>
    <t>0511</t>
  </si>
  <si>
    <t>15I4</t>
  </si>
  <si>
    <t>3410002494</t>
  </si>
  <si>
    <t>104/PA</t>
  </si>
  <si>
    <t>2016303699</t>
  </si>
  <si>
    <t>128</t>
  </si>
  <si>
    <t>321025799</t>
  </si>
  <si>
    <t>1584/2016</t>
  </si>
  <si>
    <t>8A00559488</t>
  </si>
  <si>
    <t>8W00391377</t>
  </si>
  <si>
    <t>8W00396623</t>
  </si>
  <si>
    <t>8716159474</t>
  </si>
  <si>
    <t>16-204076</t>
  </si>
  <si>
    <t>695/FATT</t>
  </si>
  <si>
    <t>E000326270</t>
  </si>
  <si>
    <t>1742/2016</t>
  </si>
  <si>
    <t>610001382</t>
  </si>
  <si>
    <t>PA 007/16</t>
  </si>
  <si>
    <t>16/301337</t>
  </si>
  <si>
    <t>14/A</t>
  </si>
  <si>
    <t>000029/PA</t>
  </si>
  <si>
    <t>000031/PA</t>
  </si>
  <si>
    <t>110036/EB</t>
  </si>
  <si>
    <t>16P00011</t>
  </si>
  <si>
    <t>184</t>
  </si>
  <si>
    <t>205/16</t>
  </si>
  <si>
    <t>3/2016</t>
  </si>
  <si>
    <t>329/2016</t>
  </si>
  <si>
    <t>900</t>
  </si>
  <si>
    <t>15I8</t>
  </si>
  <si>
    <t>1601013956</t>
  </si>
  <si>
    <t>321026225</t>
  </si>
  <si>
    <t>E000353359</t>
  </si>
  <si>
    <t>150</t>
  </si>
  <si>
    <t>136/PA-</t>
  </si>
  <si>
    <t>16-204831</t>
  </si>
  <si>
    <t>250121</t>
  </si>
  <si>
    <t>33E</t>
  </si>
  <si>
    <t>34E</t>
  </si>
  <si>
    <t>219</t>
  </si>
  <si>
    <t>8016083721</t>
  </si>
  <si>
    <t>8716177695</t>
  </si>
  <si>
    <t>29/16/CS</t>
  </si>
  <si>
    <t>FATTPA 11_</t>
  </si>
  <si>
    <t>706_2016</t>
  </si>
  <si>
    <t>FATPAM 27</t>
  </si>
  <si>
    <t>16</t>
  </si>
  <si>
    <t>13SEL/2016</t>
  </si>
  <si>
    <t>14SEL/2016</t>
  </si>
  <si>
    <t>8716196210</t>
  </si>
  <si>
    <t>FATPAM 28</t>
  </si>
  <si>
    <t>0712</t>
  </si>
  <si>
    <t>5/PA</t>
  </si>
  <si>
    <t>1010364873</t>
  </si>
  <si>
    <t>15/A</t>
  </si>
  <si>
    <t>1065</t>
  </si>
  <si>
    <t>227/16</t>
  </si>
  <si>
    <t>393/2016</t>
  </si>
  <si>
    <t>168</t>
  </si>
  <si>
    <t>E000385252</t>
  </si>
  <si>
    <t>15I10</t>
  </si>
  <si>
    <t>321030858</t>
  </si>
  <si>
    <t>15SEL/2016</t>
  </si>
  <si>
    <t>16/PA</t>
  </si>
  <si>
    <t>21/PA</t>
  </si>
  <si>
    <t>15I11</t>
  </si>
  <si>
    <t>FATTPA 14_</t>
  </si>
  <si>
    <t>902593</t>
  </si>
  <si>
    <t>16P00012</t>
  </si>
  <si>
    <t>6662502270</t>
  </si>
  <si>
    <t>1147</t>
  </si>
  <si>
    <t>4/2016</t>
  </si>
  <si>
    <t>455/2016</t>
  </si>
  <si>
    <t>16/A</t>
  </si>
  <si>
    <t>8716238770</t>
  </si>
  <si>
    <t>8716239520</t>
  </si>
  <si>
    <t>8716239593</t>
  </si>
  <si>
    <t>FATTPA 16_</t>
  </si>
  <si>
    <t>FATPAM 38</t>
  </si>
  <si>
    <t>30-01-2016</t>
  </si>
  <si>
    <t>06-04-2016</t>
  </si>
  <si>
    <t>10-04-2016</t>
  </si>
  <si>
    <t>21-04-2016</t>
  </si>
  <si>
    <t>02-05-2016</t>
  </si>
  <si>
    <t>10-05-2016</t>
  </si>
  <si>
    <t>18-05-2016</t>
  </si>
  <si>
    <t>31-05-2016</t>
  </si>
  <si>
    <t>01-06-2016</t>
  </si>
  <si>
    <t>02-06-2016</t>
  </si>
  <si>
    <t>06-06-2016</t>
  </si>
  <si>
    <t>07-06-2016</t>
  </si>
  <si>
    <t>13-06-2016</t>
  </si>
  <si>
    <t>14-06-2016</t>
  </si>
  <si>
    <t>16-06-2016</t>
  </si>
  <si>
    <t>17-06-2016</t>
  </si>
  <si>
    <t>20-06-2016</t>
  </si>
  <si>
    <t>27-06-2016</t>
  </si>
  <si>
    <t>28-06-2016</t>
  </si>
  <si>
    <t>29-06-2016</t>
  </si>
  <si>
    <t>30-06-2016</t>
  </si>
  <si>
    <t>01-07-2016</t>
  </si>
  <si>
    <t>02-07-2016</t>
  </si>
  <si>
    <t>03-07-2016</t>
  </si>
  <si>
    <t>04-07-2016</t>
  </si>
  <si>
    <t>05-07-2016</t>
  </si>
  <si>
    <t>06-07-2016</t>
  </si>
  <si>
    <t>07-07-2016</t>
  </si>
  <si>
    <t>08-07-2016</t>
  </si>
  <si>
    <t>13-07-2016</t>
  </si>
  <si>
    <t>14-07-2016</t>
  </si>
  <si>
    <t>15-07-2016</t>
  </si>
  <si>
    <t>17-07-2016</t>
  </si>
  <si>
    <t>18-07-2016</t>
  </si>
  <si>
    <t>19-07-2016</t>
  </si>
  <si>
    <t>20-07-2016</t>
  </si>
  <si>
    <t>21-07-2016</t>
  </si>
  <si>
    <t>26-07-2016</t>
  </si>
  <si>
    <t>28-07-2016</t>
  </si>
  <si>
    <t>29-07-2016</t>
  </si>
  <si>
    <t>31-07-2016</t>
  </si>
  <si>
    <t>01-08-2016</t>
  </si>
  <si>
    <t>02-08-2016</t>
  </si>
  <si>
    <t>04-08-2016</t>
  </si>
  <si>
    <t>05-08-2016</t>
  </si>
  <si>
    <t>08-08-2016</t>
  </si>
  <si>
    <t>12-08-2016</t>
  </si>
  <si>
    <t>22-08-2016</t>
  </si>
  <si>
    <t>29-08-2016</t>
  </si>
  <si>
    <t>31-08-2016</t>
  </si>
  <si>
    <t>06-09-2016</t>
  </si>
  <si>
    <t>07-09-2016</t>
  </si>
  <si>
    <t>08-09-2016</t>
  </si>
  <si>
    <t>12-09-2016</t>
  </si>
  <si>
    <t>15-09-2016</t>
  </si>
  <si>
    <t>29-09-2016</t>
  </si>
  <si>
    <t>10-07-2016</t>
  </si>
  <si>
    <t>27-07-2016</t>
  </si>
  <si>
    <t>30-08-2016</t>
  </si>
  <si>
    <t>14-09-2016</t>
  </si>
  <si>
    <t>25-07-2016</t>
  </si>
  <si>
    <t>03-08-2016</t>
  </si>
  <si>
    <t>25-08-2016</t>
  </si>
  <si>
    <t>30-09-2016</t>
  </si>
  <si>
    <t>06-08-2016</t>
  </si>
  <si>
    <t>18-08-2016</t>
  </si>
  <si>
    <t>02-10-2016</t>
  </si>
  <si>
    <t>02-09-2016</t>
  </si>
  <si>
    <t>04-09-2016</t>
  </si>
  <si>
    <t>05-09-2016</t>
  </si>
  <si>
    <t>07-10-2016</t>
  </si>
  <si>
    <t>08-10-2016</t>
  </si>
  <si>
    <t>16P00003</t>
  </si>
  <si>
    <t>1766</t>
  </si>
  <si>
    <t>2706</t>
  </si>
  <si>
    <t>4162</t>
  </si>
  <si>
    <t>15I12</t>
  </si>
  <si>
    <t>8A00750317</t>
  </si>
  <si>
    <t>8W00532967</t>
  </si>
  <si>
    <t>7X02860454</t>
  </si>
  <si>
    <t>260/16</t>
  </si>
  <si>
    <t>178</t>
  </si>
  <si>
    <t>PA 009/16</t>
  </si>
  <si>
    <t>8016118893</t>
  </si>
  <si>
    <t>8716238718</t>
  </si>
  <si>
    <t>42E</t>
  </si>
  <si>
    <t>43E</t>
  </si>
  <si>
    <t>1018611</t>
  </si>
  <si>
    <t>284/16</t>
  </si>
  <si>
    <t>999 D</t>
  </si>
  <si>
    <t>10</t>
  </si>
  <si>
    <t>11085</t>
  </si>
  <si>
    <t>1325</t>
  </si>
  <si>
    <t>16P00013</t>
  </si>
  <si>
    <t>16P00014</t>
  </si>
  <si>
    <t>18/A</t>
  </si>
  <si>
    <t>301/16</t>
  </si>
  <si>
    <t>3PA</t>
  </si>
  <si>
    <t>509/2016</t>
  </si>
  <si>
    <t>E000454127</t>
  </si>
  <si>
    <t>26</t>
  </si>
  <si>
    <t>19/A</t>
  </si>
  <si>
    <t>000030_FEL</t>
  </si>
  <si>
    <t>04_2016</t>
  </si>
  <si>
    <t>39/16/CS</t>
  </si>
  <si>
    <t>IIT6009082</t>
  </si>
  <si>
    <t>1412</t>
  </si>
  <si>
    <t>935</t>
  </si>
  <si>
    <t>15-01-2016</t>
  </si>
  <si>
    <t>19-09-2016</t>
  </si>
  <si>
    <t>21-09-2016</t>
  </si>
  <si>
    <t>27-09-2016</t>
  </si>
  <si>
    <t>28-09-2016</t>
  </si>
  <si>
    <t>01-10-2016</t>
  </si>
  <si>
    <t>05-10-2016</t>
  </si>
  <si>
    <t>06-10-2016</t>
  </si>
  <si>
    <t>11-10-2016</t>
  </si>
  <si>
    <t>13-10-2016</t>
  </si>
  <si>
    <t>17-10-2016</t>
  </si>
  <si>
    <t>19-10-2016</t>
  </si>
  <si>
    <t>10-10-2016</t>
  </si>
  <si>
    <t>05-11-2016</t>
  </si>
  <si>
    <t>27-10-2016</t>
  </si>
  <si>
    <t>31-10-2016</t>
  </si>
  <si>
    <t>28-10-2016</t>
  </si>
  <si>
    <t>25-10-2016</t>
  </si>
  <si>
    <t>24-10-2016</t>
  </si>
  <si>
    <t>07-11-2016</t>
  </si>
  <si>
    <t>30-11-2016</t>
  </si>
  <si>
    <t>11-11-2016</t>
  </si>
  <si>
    <t>PA1000034</t>
  </si>
  <si>
    <t>20160331</t>
  </si>
  <si>
    <t>118992</t>
  </si>
  <si>
    <t>2016305103</t>
  </si>
  <si>
    <t>8W00528699</t>
  </si>
  <si>
    <t>610001823</t>
  </si>
  <si>
    <t>321035062</t>
  </si>
  <si>
    <t>E000418814</t>
  </si>
  <si>
    <t>16-207026</t>
  </si>
  <si>
    <t>1410002867</t>
  </si>
  <si>
    <t>1410003019</t>
  </si>
  <si>
    <t>163843-EB</t>
  </si>
  <si>
    <t>F002357</t>
  </si>
  <si>
    <t>321038905</t>
  </si>
  <si>
    <t>204</t>
  </si>
  <si>
    <t>3/7</t>
  </si>
  <si>
    <t>16-208481</t>
  </si>
  <si>
    <t>33010_1226</t>
  </si>
  <si>
    <t>8A00944827</t>
  </si>
  <si>
    <t>8W00655982</t>
  </si>
  <si>
    <t>121178</t>
  </si>
  <si>
    <t>999E</t>
  </si>
  <si>
    <t>19-SEL/201</t>
  </si>
  <si>
    <t>7X03722078</t>
  </si>
  <si>
    <t>FATTPA4_16</t>
  </si>
  <si>
    <t>IIT6009128</t>
  </si>
  <si>
    <t>IIT6009129</t>
  </si>
  <si>
    <t>PA 010/16</t>
  </si>
  <si>
    <t>214</t>
  </si>
  <si>
    <t>610002261</t>
  </si>
  <si>
    <t>FATTPA 18_</t>
  </si>
  <si>
    <t>1010380366</t>
  </si>
  <si>
    <t>5839814</t>
  </si>
  <si>
    <t>8/PA</t>
  </si>
  <si>
    <t>939</t>
  </si>
  <si>
    <t>FATPAM 43</t>
  </si>
  <si>
    <t>0070924590</t>
  </si>
  <si>
    <t>000052/PA</t>
  </si>
  <si>
    <t>1133358</t>
  </si>
  <si>
    <t>1492</t>
  </si>
  <si>
    <t>20/A</t>
  </si>
  <si>
    <t>20160619</t>
  </si>
  <si>
    <t>2016307308</t>
  </si>
  <si>
    <t>345/16</t>
  </si>
  <si>
    <t>5/2016</t>
  </si>
  <si>
    <t>223</t>
  </si>
  <si>
    <t>321043192</t>
  </si>
  <si>
    <t>299</t>
  </si>
  <si>
    <t>300</t>
  </si>
  <si>
    <t>301</t>
  </si>
  <si>
    <t>15I15</t>
  </si>
  <si>
    <t>51E</t>
  </si>
  <si>
    <t>52E</t>
  </si>
  <si>
    <t>E000486171</t>
  </si>
  <si>
    <t>FE49/16</t>
  </si>
  <si>
    <t>1534</t>
  </si>
  <si>
    <t>16-209782</t>
  </si>
  <si>
    <t>286</t>
  </si>
  <si>
    <t>927/</t>
  </si>
  <si>
    <t>229</t>
  </si>
  <si>
    <t>1601022435</t>
  </si>
  <si>
    <t>16P00015</t>
  </si>
  <si>
    <t>FATTPA 21_</t>
  </si>
  <si>
    <t>1 FE</t>
  </si>
  <si>
    <t>339</t>
  </si>
  <si>
    <t>54_16</t>
  </si>
  <si>
    <t>5/01</t>
  </si>
  <si>
    <t>IIT6010253</t>
  </si>
  <si>
    <t>8716326005</t>
  </si>
  <si>
    <t>8716326065</t>
  </si>
  <si>
    <t>PA 011/16</t>
  </si>
  <si>
    <t>999F</t>
  </si>
  <si>
    <t>02-006818</t>
  </si>
  <si>
    <t>1008/</t>
  </si>
  <si>
    <t>1410003490</t>
  </si>
  <si>
    <t>1674</t>
  </si>
  <si>
    <t>21/A</t>
  </si>
  <si>
    <t>390/16</t>
  </si>
  <si>
    <t>E000514442</t>
  </si>
  <si>
    <t>FATPAM 49</t>
  </si>
  <si>
    <t>15</t>
  </si>
  <si>
    <t>FATTPA 22_</t>
  </si>
  <si>
    <t>49/PA2016</t>
  </si>
  <si>
    <t>6672500711</t>
  </si>
  <si>
    <t>6672500712</t>
  </si>
  <si>
    <t>FE56/16</t>
  </si>
  <si>
    <t>22/A</t>
  </si>
  <si>
    <t>999 A</t>
  </si>
  <si>
    <t>30-07-2016</t>
  </si>
  <si>
    <t>23-08-2016</t>
  </si>
  <si>
    <t>03-10-2016</t>
  </si>
  <si>
    <t>04-10-2016</t>
  </si>
  <si>
    <t>12-10-2016</t>
  </si>
  <si>
    <t>14-10-2016</t>
  </si>
  <si>
    <t>18-10-2016</t>
  </si>
  <si>
    <t>20-10-2016</t>
  </si>
  <si>
    <t>21-10-2016</t>
  </si>
  <si>
    <t>26-10-2016</t>
  </si>
  <si>
    <t>02-11-2016</t>
  </si>
  <si>
    <t>03-11-2016</t>
  </si>
  <si>
    <t>04-11-2016</t>
  </si>
  <si>
    <t>08-11-2016</t>
  </si>
  <si>
    <t>09-11-2016</t>
  </si>
  <si>
    <t>10-11-2016</t>
  </si>
  <si>
    <t>16-11-2016</t>
  </si>
  <si>
    <t>17-11-2016</t>
  </si>
  <si>
    <t>21-11-2016</t>
  </si>
  <si>
    <t>22-11-2016</t>
  </si>
  <si>
    <t>23-11-2016</t>
  </si>
  <si>
    <t>28-11-2016</t>
  </si>
  <si>
    <t>29-11-2016</t>
  </si>
  <si>
    <t>01-12-2016</t>
  </si>
  <si>
    <t>05-12-2016</t>
  </si>
  <si>
    <t>06-12-2016</t>
  </si>
  <si>
    <t>07-12-2016</t>
  </si>
  <si>
    <t>08-12-2016</t>
  </si>
  <si>
    <t>09-12-2016</t>
  </si>
  <si>
    <t>12-12-2016</t>
  </si>
  <si>
    <t>13-12-2016</t>
  </si>
  <si>
    <t>19-12-2016</t>
  </si>
  <si>
    <t>21-12-2016</t>
  </si>
  <si>
    <t>18-11-2016</t>
  </si>
  <si>
    <t>31-12-2016</t>
  </si>
  <si>
    <t>14-12-2016</t>
  </si>
  <si>
    <t>06-11-2016</t>
  </si>
  <si>
    <t>02-01-2017</t>
  </si>
  <si>
    <t>23-12-2016</t>
  </si>
  <si>
    <t>27-11-2016</t>
  </si>
  <si>
    <t>02-12-2016</t>
  </si>
  <si>
    <t>29-12-2016</t>
  </si>
  <si>
    <t>04-01-2017</t>
  </si>
  <si>
    <t>31-01-2017</t>
  </si>
  <si>
    <t>15-12-2016</t>
  </si>
  <si>
    <t>20-12-2016</t>
  </si>
  <si>
    <t>30-12-2016</t>
  </si>
  <si>
    <t>16-12-2016</t>
  </si>
  <si>
    <t>22-12-2016</t>
  </si>
  <si>
    <t>Totale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</si>
</sst>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8"/>
      <name val="MS Sans Serif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PT Sans"/>
      <family val="2"/>
    </font>
    <font>
      <sz val="8"/>
      <name val="PT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-0.24997711111789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64" fontId="0" fillId="0" borderId="0" xfId="1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164" fontId="2" fillId="0" borderId="1" xfId="1" applyFont="1" applyBorder="1">
      <alignment vertical="center"/>
    </xf>
    <xf numFmtId="164" fontId="0" fillId="0" borderId="1" xfId="1" applyFont="1" applyBorder="1">
      <alignment vertical="center"/>
    </xf>
    <xf numFmtId="164" fontId="2" fillId="0" borderId="0" xfId="0" applyNumberFormat="1" applyFont="1">
      <alignment vertic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2" borderId="12" xfId="0" applyFont="1" applyFill="1" applyBorder="1" applyAlignment="1" applyProtection="1">
      <alignment horizontal="center" vertical="top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164" fontId="7" fillId="0" borderId="0" xfId="1" applyFont="1">
      <alignment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64" fontId="6" fillId="0" borderId="0" xfId="1" applyFont="1">
      <alignment vertical="center"/>
    </xf>
    <xf numFmtId="2" fontId="6" fillId="0" borderId="0" xfId="0" applyNumberFormat="1" applyFont="1" applyAlignment="1">
      <alignment horizontal="center" vertical="center"/>
    </xf>
    <xf numFmtId="4" fontId="2" fillId="0" borderId="10" xfId="1" applyNumberFormat="1" applyFont="1" applyBorder="1">
      <alignment vertical="center"/>
    </xf>
    <xf numFmtId="4" fontId="0" fillId="0" borderId="10" xfId="1" applyNumberFormat="1" applyFont="1" applyBorder="1">
      <alignment vertical="center"/>
    </xf>
    <xf numFmtId="0" fontId="5" fillId="4" borderId="13" xfId="0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1" applyNumberFormat="1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64" fontId="2" fillId="0" borderId="0" xfId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pivotButton="1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pivotButton="1" applyFont="1" applyBorder="1">
      <alignment vertical="center"/>
    </xf>
    <xf numFmtId="0" fontId="4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164" fontId="2" fillId="0" borderId="0" xfId="0" applyNumberFormat="1" applyFont="1" applyBorder="1">
      <alignment vertical="center"/>
    </xf>
    <xf numFmtId="164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164" fontId="2" fillId="0" borderId="8" xfId="0" applyNumberFormat="1" applyFont="1" applyBorder="1">
      <alignment vertical="center"/>
    </xf>
    <xf numFmtId="164" fontId="2" fillId="0" borderId="9" xfId="0" applyNumberFormat="1" applyFont="1" applyBorder="1">
      <alignment vertical="center"/>
    </xf>
    <xf numFmtId="2" fontId="3" fillId="0" borderId="15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24"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b/>
        <strike val="0"/>
        <outline val="0"/>
        <shadow val="0"/>
        <u val="none"/>
        <vertAlign val="baseline"/>
        <sz val="8"/>
        <color auto="1"/>
        <name val="PT San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ulvio D'Alessio" refreshedDate="42767.554592361113" createdVersion="6" refreshedVersion="6" minRefreshableVersion="3" recordCount="523">
  <cacheSource type="worksheet">
    <worksheetSource ref="A1:J524" sheet="POPOLAZIONE"/>
  </cacheSource>
  <cacheFields count="10">
    <cacheField name="ID FATTURA" numFmtId="0">
      <sharedItems containsSemiMixedTypes="0" containsString="0" containsNumber="1" containsInteger="1" minValue="1" maxValue="523"/>
    </cacheField>
    <cacheField name="Numero fattura" numFmtId="0">
      <sharedItems/>
    </cacheField>
    <cacheField name="Data fattura" numFmtId="0">
      <sharedItems/>
    </cacheField>
    <cacheField name="Totale fattura" numFmtId="4">
      <sharedItems containsSemiMixedTypes="0" containsString="0" containsNumber="1" minValue="0.01" maxValue="184466.93"/>
    </cacheField>
    <cacheField name="Data scadenza" numFmtId="14">
      <sharedItems containsDate="1" containsMixedTypes="1" minDate="2016-01-08T00:00:00" maxDate="2016-12-08T00:00:00"/>
    </cacheField>
    <cacheField name="Data Pagamento" numFmtId="14">
      <sharedItems containsDate="1" containsMixedTypes="1" minDate="2016-01-11T00:00:00" maxDate="2016-04-01T00:00:00"/>
    </cacheField>
    <cacheField name="Importo Pagato" numFmtId="164">
      <sharedItems containsSemiMixedTypes="0" containsString="0" containsNumber="1" minValue="0.01" maxValue="184466.93"/>
    </cacheField>
    <cacheField name="TRIMESTRE" numFmtId="0">
      <sharedItems count="4">
        <s v="I TRIMESTRE"/>
        <s v="II TRIMESTRE"/>
        <s v="III TRIMESTRE"/>
        <s v="IV TRIMESTRE"/>
      </sharedItems>
    </cacheField>
    <cacheField name="RITARDO" numFmtId="0">
      <sharedItems containsSemiMixedTypes="0" containsString="0" containsNumber="1" containsInteger="1" minValue="-58" maxValue="125"/>
    </cacheField>
    <cacheField name="Ritardo Ponderato" numFmtId="164">
      <sharedItems containsSemiMixedTypes="0" containsString="0" containsNumber="1" minValue="-837016.18" maxValue="27767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3">
  <r>
    <n v="1"/>
    <s v="2/CS/16"/>
    <s v="11/01/2016"/>
    <n v="12146.7"/>
    <s v="11/01/2016"/>
    <d v="2016-01-11T00:00:00"/>
    <n v="12146.7"/>
    <x v="0"/>
    <n v="0"/>
    <n v="0"/>
  </r>
  <r>
    <n v="2"/>
    <s v="IT16011792"/>
    <s v="13/01/2016"/>
    <n v="2576.0300000000002"/>
    <s v="13/01/2016"/>
    <d v="2016-01-13T00:00:00"/>
    <n v="2576.0300000000002"/>
    <x v="0"/>
    <n v="0"/>
    <n v="0"/>
  </r>
  <r>
    <n v="3"/>
    <s v="IT15120390"/>
    <s v="13/01/2016"/>
    <n v="3265.54"/>
    <s v="13/01/2016"/>
    <d v="2016-01-13T00:00:00"/>
    <n v="3265.54"/>
    <x v="0"/>
    <n v="0"/>
    <n v="0"/>
  </r>
  <r>
    <n v="4"/>
    <s v="IT16011081"/>
    <s v="13/01/2016"/>
    <n v="21655.3"/>
    <s v="13/01/2016"/>
    <d v="2016-01-13T00:00:00"/>
    <n v="21655.3"/>
    <x v="0"/>
    <n v="0"/>
    <n v="0"/>
  </r>
  <r>
    <n v="5"/>
    <s v="IT16010837"/>
    <s v="13/01/2016"/>
    <n v="663.11"/>
    <s v="13/01/2016"/>
    <d v="2016-01-13T00:00:00"/>
    <n v="663.11"/>
    <x v="0"/>
    <n v="0"/>
    <n v="0"/>
  </r>
  <r>
    <n v="6"/>
    <s v="IT16010810"/>
    <s v="13/01/2016"/>
    <n v="968.11"/>
    <s v="13/01/2016"/>
    <d v="2016-01-13T00:00:00"/>
    <n v="968.11"/>
    <x v="0"/>
    <n v="0"/>
    <n v="0"/>
  </r>
  <r>
    <n v="7"/>
    <s v="IT16010812"/>
    <s v="13/01/2016"/>
    <n v="2505.88"/>
    <s v="13/01/2016"/>
    <d v="2016-01-13T00:00:00"/>
    <n v="2505.88"/>
    <x v="0"/>
    <n v="0"/>
    <n v="0"/>
  </r>
  <r>
    <n v="8"/>
    <s v="IT16010572"/>
    <s v="13/01/2016"/>
    <n v="3265.54"/>
    <s v="13/01/2016"/>
    <d v="2016-01-13T00:00:00"/>
    <n v="3265.54"/>
    <x v="0"/>
    <n v="0"/>
    <n v="0"/>
  </r>
  <r>
    <n v="9"/>
    <s v="IT16011234"/>
    <s v="13/01/2016"/>
    <n v="2299.88"/>
    <s v="13/01/2016"/>
    <d v="2016-01-13T00:00:00"/>
    <n v="2299.88"/>
    <x v="0"/>
    <n v="0"/>
    <n v="0"/>
  </r>
  <r>
    <n v="10"/>
    <s v="15I5"/>
    <s v="05/12/2015"/>
    <n v="92720"/>
    <d v="2016-01-14T00:00:00"/>
    <d v="2016-01-15T00:00:00"/>
    <n v="92720"/>
    <x v="0"/>
    <n v="1"/>
    <n v="92720"/>
  </r>
  <r>
    <n v="11"/>
    <s v="5000006530"/>
    <s v="18/12/2015"/>
    <n v="1425.2"/>
    <s v="18/12/2015"/>
    <d v="2016-01-15T00:00:00"/>
    <n v="1425.2"/>
    <x v="0"/>
    <n v="28"/>
    <n v="39905.599999999999"/>
  </r>
  <r>
    <n v="12"/>
    <s v="1509247422"/>
    <s v="23/12/2015"/>
    <n v="116.51"/>
    <s v="12/01/2016"/>
    <d v="2016-01-15T00:00:00"/>
    <n v="116.51"/>
    <x v="0"/>
    <n v="3"/>
    <n v="349.53000000000003"/>
  </r>
  <r>
    <n v="13"/>
    <s v="2-SEL/2016"/>
    <s v="15/01/2016"/>
    <n v="6.6"/>
    <s v="15/01/2016"/>
    <d v="2016-01-15T00:00:00"/>
    <n v="6.6"/>
    <x v="0"/>
    <n v="0"/>
    <n v="0"/>
  </r>
  <r>
    <n v="14"/>
    <s v="3-SEL/2016"/>
    <s v="15/01/2016"/>
    <n v="1140.79"/>
    <s v="15/01/2016"/>
    <d v="2016-01-15T00:00:00"/>
    <n v="1140.79"/>
    <x v="0"/>
    <n v="0"/>
    <n v="0"/>
  </r>
  <r>
    <n v="15"/>
    <s v="4-SEL/2016"/>
    <s v="15/01/2016"/>
    <n v="6170.08"/>
    <s v="15/01/2016"/>
    <d v="2016-01-15T00:00:00"/>
    <n v="6170.08"/>
    <x v="0"/>
    <n v="0"/>
    <n v="0"/>
  </r>
  <r>
    <n v="16"/>
    <s v="IT16011080"/>
    <s v="13/01/2016"/>
    <n v="4671.79"/>
    <s v="13/01/2016"/>
    <d v="2016-01-20T00:00:00"/>
    <n v="4671.79"/>
    <x v="0"/>
    <n v="7"/>
    <n v="32702.53"/>
  </r>
  <r>
    <n v="17"/>
    <s v="30007304"/>
    <s v="24/11/2015"/>
    <n v="553.92999999999995"/>
    <s v="31/12/2015"/>
    <d v="2016-01-21T00:00:00"/>
    <n v="553.92999999999995"/>
    <x v="0"/>
    <n v="21"/>
    <n v="11632.529999999999"/>
  </r>
  <r>
    <n v="18"/>
    <s v="230821/EB"/>
    <s v="31/12/2015"/>
    <n v="9.15"/>
    <s v="31/12/2015"/>
    <d v="2016-01-25T00:00:00"/>
    <n v="9.15"/>
    <x v="0"/>
    <n v="25"/>
    <n v="228.75"/>
  </r>
  <r>
    <n v="19"/>
    <s v="321000342"/>
    <s v="02/01/2016"/>
    <n v="927.2"/>
    <s v="02/01/2016"/>
    <d v="2016-02-01T00:00:00"/>
    <n v="927.2"/>
    <x v="0"/>
    <n v="30"/>
    <n v="27816"/>
  </r>
  <r>
    <n v="20"/>
    <s v="00025/PA"/>
    <s v="30/12/2015"/>
    <n v="425.5"/>
    <s v="30/12/2015"/>
    <d v="2016-02-02T00:00:00"/>
    <n v="425.5"/>
    <x v="0"/>
    <n v="34"/>
    <n v="14467"/>
  </r>
  <r>
    <n v="21"/>
    <s v="00002/PA"/>
    <s v="29/01/2016"/>
    <n v="331.5"/>
    <s v="29/01/2016"/>
    <d v="2016-02-02T00:00:00"/>
    <n v="331.5"/>
    <x v="0"/>
    <n v="4"/>
    <n v="1326"/>
  </r>
  <r>
    <n v="22"/>
    <s v="LPA.7"/>
    <s v="16/06/2015"/>
    <n v="60"/>
    <d v="2016-01-08T00:00:00"/>
    <d v="2016-02-03T00:00:00"/>
    <n v="60"/>
    <x v="0"/>
    <n v="26"/>
    <n v="1560"/>
  </r>
  <r>
    <n v="23"/>
    <s v="1410003357"/>
    <s v="30/11/2015"/>
    <n v="157.78"/>
    <d v="2016-01-29T00:00:00"/>
    <d v="2016-02-03T00:00:00"/>
    <n v="157.78"/>
    <x v="0"/>
    <n v="5"/>
    <n v="788.9"/>
  </r>
  <r>
    <n v="24"/>
    <s v="7"/>
    <s v="31/12/2015"/>
    <n v="29178.7"/>
    <d v="2016-01-27T00:00:00"/>
    <d v="2016-02-03T00:00:00"/>
    <n v="29178.7"/>
    <x v="0"/>
    <n v="7"/>
    <n v="204250.9"/>
  </r>
  <r>
    <n v="25"/>
    <s v="2015310186"/>
    <s v="30/11/2015"/>
    <n v="4790.76"/>
    <d v="2016-01-27T00:00:00"/>
    <d v="2016-02-03T00:00:00"/>
    <n v="4790.76"/>
    <x v="0"/>
    <n v="7"/>
    <n v="33535.32"/>
  </r>
  <r>
    <n v="26"/>
    <s v="321042622"/>
    <s v="02/10/2015"/>
    <n v="2426.98"/>
    <d v="2016-02-02T00:00:00"/>
    <d v="2016-02-03T00:00:00"/>
    <n v="2426.98"/>
    <x v="0"/>
    <n v="1"/>
    <n v="2426.98"/>
  </r>
  <r>
    <n v="27"/>
    <s v="1010317290"/>
    <s v="12/11/2015"/>
    <n v="549"/>
    <d v="2016-01-31T00:00:00"/>
    <d v="2016-02-03T00:00:00"/>
    <n v="549"/>
    <x v="0"/>
    <n v="3"/>
    <n v="1647"/>
  </r>
  <r>
    <n v="28"/>
    <s v="PA 1_16"/>
    <s v="08/01/2016"/>
    <n v="4059"/>
    <s v="08/01/2016"/>
    <d v="2016-02-03T00:00:00"/>
    <n v="4059"/>
    <x v="0"/>
    <n v="26"/>
    <n v="105534"/>
  </r>
  <r>
    <n v="29"/>
    <s v="PA 2_16"/>
    <s v="08/01/2016"/>
    <n v="3091"/>
    <s v="08/01/2016"/>
    <d v="2016-02-03T00:00:00"/>
    <n v="3091"/>
    <x v="0"/>
    <n v="26"/>
    <n v="80366"/>
  </r>
  <r>
    <n v="30"/>
    <s v="PA 3_16"/>
    <s v="11/01/2016"/>
    <n v="1398.1"/>
    <s v="11/01/2016"/>
    <d v="2016-02-03T00:00:00"/>
    <n v="1398.1"/>
    <x v="0"/>
    <n v="23"/>
    <n v="32156.3"/>
  </r>
  <r>
    <n v="31"/>
    <s v="5/1"/>
    <s v="13/01/2016"/>
    <n v="1830"/>
    <s v="13/01/2016"/>
    <d v="2016-02-03T00:00:00"/>
    <n v="1830"/>
    <x v="0"/>
    <n v="21"/>
    <n v="38430"/>
  </r>
  <r>
    <n v="32"/>
    <s v="1"/>
    <s v="14/01/2016"/>
    <n v="1037"/>
    <s v="14/01/2016"/>
    <d v="2016-02-03T00:00:00"/>
    <n v="1037"/>
    <x v="0"/>
    <n v="20"/>
    <n v="20740"/>
  </r>
  <r>
    <n v="33"/>
    <s v="06PA"/>
    <s v="19/01/2016"/>
    <n v="427"/>
    <s v="19/01/2016"/>
    <d v="2016-02-03T00:00:00"/>
    <n v="427"/>
    <x v="0"/>
    <n v="15"/>
    <n v="6405"/>
  </r>
  <r>
    <n v="34"/>
    <s v="1A"/>
    <s v="28/01/2016"/>
    <n v="1433.18"/>
    <s v="28/01/2016"/>
    <d v="2016-02-03T00:00:00"/>
    <n v="1433.18"/>
    <x v="0"/>
    <n v="6"/>
    <n v="8599.08"/>
  </r>
  <r>
    <n v="35"/>
    <s v="9PA"/>
    <s v="18/12/2015"/>
    <n v="21231.05"/>
    <s v="31/01/2016"/>
    <d v="2016-02-03T00:00:00"/>
    <n v="21231.05"/>
    <x v="0"/>
    <n v="3"/>
    <n v="63693.149999999994"/>
  </r>
  <r>
    <n v="36"/>
    <s v="6001"/>
    <s v="30/11/2015"/>
    <n v="4252.92"/>
    <s v="31/01/2016"/>
    <d v="2016-02-03T00:00:00"/>
    <n v="4252.92"/>
    <x v="0"/>
    <n v="3"/>
    <n v="12758.76"/>
  </r>
  <r>
    <n v="37"/>
    <s v="1808"/>
    <s v="14/12/2015"/>
    <n v="3412.34"/>
    <s v="31/01/2016"/>
    <d v="2016-02-03T00:00:00"/>
    <n v="3412.34"/>
    <x v="0"/>
    <n v="3"/>
    <n v="10237.02"/>
  </r>
  <r>
    <n v="38"/>
    <s v="691/2015"/>
    <s v="31/12/2015"/>
    <n v="1933.7"/>
    <s v="31/01/2016"/>
    <d v="2016-02-03T00:00:00"/>
    <n v="1933.7"/>
    <x v="0"/>
    <n v="3"/>
    <n v="5801.1"/>
  </r>
  <r>
    <n v="39"/>
    <s v="195/PA"/>
    <s v="21/12/2015"/>
    <n v="1667.13"/>
    <s v="31/01/2016"/>
    <d v="2016-02-03T00:00:00"/>
    <n v="1667.13"/>
    <x v="0"/>
    <n v="3"/>
    <n v="5001.3900000000003"/>
  </r>
  <r>
    <n v="40"/>
    <s v="1875"/>
    <s v="30/12/2015"/>
    <n v="721.84"/>
    <s v="31/01/2016"/>
    <d v="2016-02-03T00:00:00"/>
    <n v="721.84"/>
    <x v="0"/>
    <n v="3"/>
    <n v="2165.52"/>
  </r>
  <r>
    <n v="41"/>
    <s v="255"/>
    <s v="10/12/2015"/>
    <n v="661.36"/>
    <s v="31/01/2016"/>
    <d v="2016-02-03T00:00:00"/>
    <n v="661.36"/>
    <x v="0"/>
    <n v="3"/>
    <n v="1984.08"/>
  </r>
  <r>
    <n v="42"/>
    <s v="7/2015"/>
    <s v="31/12/2015"/>
    <n v="559.98"/>
    <s v="31/01/2016"/>
    <d v="2016-02-03T00:00:00"/>
    <n v="559.98"/>
    <x v="0"/>
    <n v="3"/>
    <n v="1679.94"/>
  </r>
  <r>
    <n v="43"/>
    <s v="1892"/>
    <s v="31/12/2015"/>
    <n v="457.5"/>
    <s v="31/01/2016"/>
    <d v="2016-02-03T00:00:00"/>
    <n v="457.5"/>
    <x v="0"/>
    <n v="3"/>
    <n v="1372.5"/>
  </r>
  <r>
    <n v="44"/>
    <s v="403/15"/>
    <s v="31/12/2015"/>
    <n v="350.75"/>
    <s v="31/01/2016"/>
    <d v="2016-02-08T00:00:00"/>
    <n v="350.75"/>
    <x v="0"/>
    <n v="8"/>
    <n v="2806"/>
  </r>
  <r>
    <n v="45"/>
    <s v="15P00013"/>
    <s v="16/12/2015"/>
    <n v="634.4"/>
    <s v="31/01/2016"/>
    <d v="2016-02-12T00:00:00"/>
    <n v="634.4"/>
    <x v="0"/>
    <n v="12"/>
    <n v="7612.7999999999993"/>
  </r>
  <r>
    <n v="46"/>
    <s v="15P00014"/>
    <s v="31/12/2015"/>
    <n v="561.20000000000005"/>
    <s v="31/01/2016"/>
    <d v="2016-02-12T00:00:00"/>
    <n v="561.20000000000005"/>
    <x v="0"/>
    <n v="12"/>
    <n v="6734.4000000000005"/>
  </r>
  <r>
    <n v="47"/>
    <s v="15I1"/>
    <s v="08/01/2016"/>
    <n v="92720"/>
    <s v="08/02/2016"/>
    <d v="2016-02-12T00:00:00"/>
    <n v="92720"/>
    <x v="0"/>
    <n v="4"/>
    <n v="370880"/>
  </r>
  <r>
    <n v="48"/>
    <s v="1/PA"/>
    <s v="09/02/2016"/>
    <n v="76092.38"/>
    <s v="29/02/2016"/>
    <d v="2016-02-18T00:00:00"/>
    <n v="76092.38"/>
    <x v="0"/>
    <n v="-11"/>
    <n v="-837016.18"/>
  </r>
  <r>
    <n v="49"/>
    <s v="5764000467"/>
    <s v="05/01/2016"/>
    <n v="1128"/>
    <s v="05/01/2016"/>
    <d v="2016-02-19T00:00:00"/>
    <n v="1128"/>
    <x v="0"/>
    <n v="45"/>
    <n v="50760"/>
  </r>
  <r>
    <n v="50"/>
    <s v="5764000468"/>
    <s v="05/01/2016"/>
    <n v="423"/>
    <s v="05/01/2016"/>
    <d v="2016-02-19T00:00:00"/>
    <n v="423"/>
    <x v="0"/>
    <n v="45"/>
    <n v="19035"/>
  </r>
  <r>
    <n v="51"/>
    <s v="5764000475"/>
    <s v="06/01/2016"/>
    <n v="2449"/>
    <s v="06/01/2016"/>
    <d v="2016-02-19T00:00:00"/>
    <n v="2449"/>
    <x v="0"/>
    <n v="44"/>
    <n v="107756"/>
  </r>
  <r>
    <n v="52"/>
    <s v="5764000476"/>
    <s v="06/01/2016"/>
    <n v="1999"/>
    <s v="06/01/2016"/>
    <d v="2016-02-19T00:00:00"/>
    <n v="1999"/>
    <x v="0"/>
    <n v="44"/>
    <n v="87956"/>
  </r>
  <r>
    <n v="53"/>
    <s v="5764000481"/>
    <s v="06/01/2016"/>
    <n v="1127.5"/>
    <s v="06/01/2016"/>
    <d v="2016-02-19T00:00:00"/>
    <n v="1127.5"/>
    <x v="0"/>
    <n v="44"/>
    <n v="49610"/>
  </r>
  <r>
    <n v="54"/>
    <s v="5764000494"/>
    <s v="06/01/2016"/>
    <n v="705"/>
    <s v="06/01/2016"/>
    <d v="2016-02-19T00:00:00"/>
    <n v="705"/>
    <x v="0"/>
    <n v="44"/>
    <n v="31020"/>
  </r>
  <r>
    <n v="55"/>
    <s v="5764000483"/>
    <s v="06/01/2016"/>
    <n v="617"/>
    <s v="06/01/2016"/>
    <d v="2016-02-19T00:00:00"/>
    <n v="617"/>
    <x v="0"/>
    <n v="44"/>
    <n v="27148"/>
  </r>
  <r>
    <n v="56"/>
    <s v="5764000511"/>
    <s v="06/01/2016"/>
    <n v="478"/>
    <s v="06/01/2016"/>
    <d v="2016-02-19T00:00:00"/>
    <n v="478"/>
    <x v="0"/>
    <n v="44"/>
    <n v="21032"/>
  </r>
  <r>
    <n v="57"/>
    <s v="5764000490"/>
    <s v="06/01/2016"/>
    <n v="423"/>
    <s v="06/01/2016"/>
    <d v="2016-02-19T00:00:00"/>
    <n v="423"/>
    <x v="0"/>
    <n v="44"/>
    <n v="18612"/>
  </r>
  <r>
    <n v="58"/>
    <s v="5764000500"/>
    <s v="06/01/2016"/>
    <n v="423"/>
    <s v="06/01/2016"/>
    <d v="2016-02-19T00:00:00"/>
    <n v="423"/>
    <x v="0"/>
    <n v="44"/>
    <n v="18612"/>
  </r>
  <r>
    <n v="59"/>
    <s v="5764000510"/>
    <s v="06/01/2016"/>
    <n v="423"/>
    <s v="06/01/2016"/>
    <d v="2016-02-19T00:00:00"/>
    <n v="423"/>
    <x v="0"/>
    <n v="44"/>
    <n v="18612"/>
  </r>
  <r>
    <n v="60"/>
    <s v="5764000508"/>
    <s v="06/01/2016"/>
    <n v="307"/>
    <s v="06/01/2016"/>
    <d v="2016-02-19T00:00:00"/>
    <n v="307"/>
    <x v="0"/>
    <n v="44"/>
    <n v="13508"/>
  </r>
  <r>
    <n v="61"/>
    <s v="5764000487"/>
    <s v="06/01/2016"/>
    <n v="282"/>
    <s v="06/01/2016"/>
    <d v="2016-02-19T00:00:00"/>
    <n v="282"/>
    <x v="0"/>
    <n v="44"/>
    <n v="12408"/>
  </r>
  <r>
    <n v="62"/>
    <s v="5764000492"/>
    <s v="06/01/2016"/>
    <n v="282"/>
    <s v="06/01/2016"/>
    <d v="2016-02-19T00:00:00"/>
    <n v="282"/>
    <x v="0"/>
    <n v="44"/>
    <n v="12408"/>
  </r>
  <r>
    <n v="63"/>
    <s v="5764000497"/>
    <s v="06/01/2016"/>
    <n v="282"/>
    <s v="06/01/2016"/>
    <d v="2016-02-19T00:00:00"/>
    <n v="282"/>
    <x v="0"/>
    <n v="44"/>
    <n v="12408"/>
  </r>
  <r>
    <n v="64"/>
    <s v="5764000506"/>
    <s v="06/01/2016"/>
    <n v="282"/>
    <s v="06/01/2016"/>
    <d v="2016-02-19T00:00:00"/>
    <n v="282"/>
    <x v="0"/>
    <n v="44"/>
    <n v="12408"/>
  </r>
  <r>
    <n v="65"/>
    <s v="5764000513"/>
    <s v="06/01/2016"/>
    <n v="141"/>
    <s v="06/01/2016"/>
    <d v="2016-02-19T00:00:00"/>
    <n v="141"/>
    <x v="0"/>
    <n v="44"/>
    <n v="6204"/>
  </r>
  <r>
    <n v="66"/>
    <s v="5764000515"/>
    <s v="06/01/2016"/>
    <n v="141"/>
    <s v="06/01/2016"/>
    <d v="2016-02-19T00:00:00"/>
    <n v="141"/>
    <x v="0"/>
    <n v="44"/>
    <n v="6204"/>
  </r>
  <r>
    <n v="67"/>
    <s v="5764000517"/>
    <s v="06/01/2016"/>
    <n v="141"/>
    <s v="06/01/2016"/>
    <d v="2016-02-19T00:00:00"/>
    <n v="141"/>
    <x v="0"/>
    <n v="44"/>
    <n v="6204"/>
  </r>
  <r>
    <n v="68"/>
    <s v="5764000519"/>
    <s v="08/01/2016"/>
    <n v="282"/>
    <s v="08/01/2016"/>
    <d v="2016-02-19T00:00:00"/>
    <n v="282"/>
    <x v="0"/>
    <n v="42"/>
    <n v="11844"/>
  </r>
  <r>
    <n v="69"/>
    <s v="5764000518"/>
    <s v="08/01/2016"/>
    <n v="141"/>
    <s v="08/01/2016"/>
    <d v="2016-02-19T00:00:00"/>
    <n v="141"/>
    <x v="0"/>
    <n v="42"/>
    <n v="5922"/>
  </r>
  <r>
    <n v="70"/>
    <s v="0000000903"/>
    <s v="21/01/2016"/>
    <n v="1060.6400000000001"/>
    <s v="21/01/2016"/>
    <d v="2016-02-19T00:00:00"/>
    <n v="1060.6400000000001"/>
    <x v="0"/>
    <n v="29"/>
    <n v="30758.560000000001"/>
  </r>
  <r>
    <n v="71"/>
    <s v="1600671037"/>
    <s v="28/01/2016"/>
    <n v="117.31"/>
    <s v="28/01/2016"/>
    <d v="2016-02-19T00:00:00"/>
    <n v="117.31"/>
    <x v="0"/>
    <n v="22"/>
    <n v="2580.8200000000002"/>
  </r>
  <r>
    <n v="72"/>
    <s v="102"/>
    <s v="26/11/2015"/>
    <n v="219.6"/>
    <d v="2016-02-10T00:00:00"/>
    <d v="2016-02-23T00:00:00"/>
    <n v="219.6"/>
    <x v="0"/>
    <n v="13"/>
    <n v="2854.7999999999997"/>
  </r>
  <r>
    <n v="73"/>
    <s v="0001"/>
    <s v="15/01/2016"/>
    <n v="1573.8"/>
    <s v="15/02/2016"/>
    <d v="2016-02-23T00:00:00"/>
    <n v="1573.8"/>
    <x v="0"/>
    <n v="8"/>
    <n v="12590.4"/>
  </r>
  <r>
    <n v="74"/>
    <s v="289"/>
    <s v="23/10/2015"/>
    <n v="125"/>
    <s v="23/10/2015"/>
    <d v="2016-02-25T00:00:00"/>
    <n v="119"/>
    <x v="0"/>
    <n v="125"/>
    <n v="15625"/>
  </r>
  <r>
    <n v="75"/>
    <s v="20150630"/>
    <s v="16/07/2015"/>
    <n v="6266.33"/>
    <d v="2016-02-24T00:00:00"/>
    <d v="2016-02-26T00:00:00"/>
    <n v="6266.33"/>
    <x v="0"/>
    <n v="2"/>
    <n v="12532.66"/>
  </r>
  <r>
    <n v="76"/>
    <s v="113154"/>
    <s v="10/10/2015"/>
    <n v="20017.02"/>
    <d v="2016-02-24T00:00:00"/>
    <d v="2016-02-26T00:00:00"/>
    <n v="20017.02"/>
    <x v="0"/>
    <n v="2"/>
    <n v="40034.04"/>
  </r>
  <r>
    <n v="77"/>
    <s v="20150930"/>
    <s v="27/11/2015"/>
    <n v="5887.51"/>
    <d v="2016-02-24T00:00:00"/>
    <d v="2016-02-26T00:00:00"/>
    <n v="5887.51"/>
    <x v="0"/>
    <n v="2"/>
    <n v="11775.02"/>
  </r>
  <r>
    <n v="78"/>
    <s v="3410001903"/>
    <s v="31/12/2015"/>
    <n v="14640"/>
    <d v="2016-02-29T00:00:00"/>
    <d v="2016-02-26T00:00:00"/>
    <n v="14640"/>
    <x v="0"/>
    <n v="-3"/>
    <n v="-43920"/>
  </r>
  <r>
    <n v="79"/>
    <s v="115150"/>
    <s v="12/01/2016"/>
    <n v="20288.21"/>
    <s v="12/02/2016"/>
    <d v="2016-02-26T00:00:00"/>
    <n v="20288.21"/>
    <x v="0"/>
    <n v="14"/>
    <n v="284034.94"/>
  </r>
  <r>
    <n v="80"/>
    <s v="8W00864267"/>
    <s v="07/12/2015"/>
    <n v="24.61"/>
    <s v="07/12/2015"/>
    <d v="2016-03-01T00:00:00"/>
    <n v="24.61"/>
    <x v="0"/>
    <n v="85"/>
    <n v="2091.85"/>
  </r>
  <r>
    <n v="81"/>
    <s v="7Z05467157"/>
    <s v="15/12/2015"/>
    <n v="1425.56"/>
    <s v="15/12/2015"/>
    <d v="2016-03-01T00:00:00"/>
    <n v="1425.56"/>
    <x v="0"/>
    <n v="77"/>
    <n v="109768.12"/>
  </r>
  <r>
    <n v="82"/>
    <s v="321004543"/>
    <s v="02/02/2016"/>
    <n v="927.2"/>
    <s v="02/02/2016"/>
    <d v="2016-03-01T00:00:00"/>
    <n v="927.2"/>
    <x v="0"/>
    <n v="28"/>
    <n v="25961.600000000002"/>
  </r>
  <r>
    <n v="83"/>
    <s v="2/PA"/>
    <s v="09/02/2016"/>
    <n v="82459.570000000007"/>
    <s v="09/02/2016"/>
    <d v="2016-03-01T00:00:00"/>
    <n v="82459.570000000007"/>
    <x v="0"/>
    <n v="21"/>
    <n v="1731650.9700000002"/>
  </r>
  <r>
    <n v="84"/>
    <s v="8716010490"/>
    <s v="26/01/2016"/>
    <n v="42"/>
    <s v="26/02/2016"/>
    <d v="2016-03-01T00:00:00"/>
    <n v="42"/>
    <x v="0"/>
    <n v="4"/>
    <n v="168"/>
  </r>
  <r>
    <n v="85"/>
    <s v="8716010560"/>
    <s v="26/01/2016"/>
    <n v="35"/>
    <s v="26/02/2016"/>
    <d v="2016-03-01T00:00:00"/>
    <n v="35"/>
    <x v="0"/>
    <n v="4"/>
    <n v="140"/>
  </r>
  <r>
    <n v="86"/>
    <s v="16P00001"/>
    <s v="15/01/2016"/>
    <n v="7222.4"/>
    <s v="29/02/2016"/>
    <d v="2016-03-01T00:00:00"/>
    <n v="7222.4"/>
    <x v="0"/>
    <n v="1"/>
    <n v="7222.4"/>
  </r>
  <r>
    <n v="87"/>
    <s v="6662502072"/>
    <s v="29/02/2016"/>
    <n v="6650.92"/>
    <s v="29/02/2016"/>
    <d v="2016-03-01T00:00:00"/>
    <n v="6650.92"/>
    <x v="0"/>
    <n v="1"/>
    <n v="6650.92"/>
  </r>
  <r>
    <n v="88"/>
    <s v="8/16"/>
    <s v="21/01/2016"/>
    <n v="4758.46"/>
    <s v="29/02/2016"/>
    <d v="2016-03-01T00:00:00"/>
    <n v="4758.46"/>
    <x v="0"/>
    <n v="1"/>
    <n v="4758.46"/>
  </r>
  <r>
    <n v="89"/>
    <s v="787/FATT"/>
    <s v="21/12/2015"/>
    <n v="3580.36"/>
    <s v="29/02/2016"/>
    <d v="2016-03-01T00:00:00"/>
    <n v="3580.36"/>
    <x v="0"/>
    <n v="1"/>
    <n v="3580.36"/>
  </r>
  <r>
    <n v="90"/>
    <s v="28"/>
    <s v="31/01/2016"/>
    <n v="1980"/>
    <s v="29/02/2016"/>
    <d v="2016-03-01T00:00:00"/>
    <n v="1980"/>
    <x v="0"/>
    <n v="1"/>
    <n v="1980"/>
  </r>
  <r>
    <n v="91"/>
    <s v="38/2016"/>
    <s v="31/01/2016"/>
    <n v="1933.7"/>
    <s v="29/02/2016"/>
    <d v="2016-03-01T00:00:00"/>
    <n v="1933.7"/>
    <x v="0"/>
    <n v="1"/>
    <n v="1933.7"/>
  </r>
  <r>
    <n v="92"/>
    <s v="10/16"/>
    <s v="21/01/2016"/>
    <n v="732"/>
    <s v="29/02/2016"/>
    <d v="2016-03-01T00:00:00"/>
    <n v="732"/>
    <x v="0"/>
    <n v="1"/>
    <n v="732"/>
  </r>
  <r>
    <n v="93"/>
    <s v="143"/>
    <s v="29/01/2016"/>
    <n v="721.84"/>
    <s v="29/02/2016"/>
    <d v="2016-03-01T00:00:00"/>
    <n v="721.84"/>
    <x v="0"/>
    <n v="1"/>
    <n v="721.84"/>
  </r>
  <r>
    <n v="94"/>
    <s v="16P00002"/>
    <s v="15/01/2016"/>
    <n v="719.8"/>
    <s v="29/02/2016"/>
    <d v="2016-03-01T00:00:00"/>
    <n v="719.8"/>
    <x v="0"/>
    <n v="1"/>
    <n v="719.8"/>
  </r>
  <r>
    <n v="95"/>
    <s v="6901001514"/>
    <s v="21/01/2016"/>
    <n v="618.75"/>
    <s v="29/02/2016"/>
    <d v="2016-03-01T00:00:00"/>
    <n v="618.75"/>
    <x v="0"/>
    <n v="1"/>
    <n v="618.75"/>
  </r>
  <r>
    <n v="96"/>
    <s v="PA 002/16"/>
    <s v="29/01/2016"/>
    <n v="478.24"/>
    <s v="29/02/2016"/>
    <d v="2016-03-01T00:00:00"/>
    <n v="478.24"/>
    <x v="0"/>
    <n v="1"/>
    <n v="478.24"/>
  </r>
  <r>
    <n v="97"/>
    <s v="21/16"/>
    <s v="29/01/2016"/>
    <n v="350.75"/>
    <s v="29/02/2016"/>
    <d v="2016-03-01T00:00:00"/>
    <n v="350.75"/>
    <x v="0"/>
    <n v="1"/>
    <n v="350.75"/>
  </r>
  <r>
    <n v="98"/>
    <s v="2"/>
    <s v="05/01/2016"/>
    <n v="252.54"/>
    <s v="29/02/2016"/>
    <d v="2016-03-01T00:00:00"/>
    <n v="252.54"/>
    <x v="0"/>
    <n v="1"/>
    <n v="252.54"/>
  </r>
  <r>
    <n v="99"/>
    <s v="126_2016"/>
    <s v="28/01/2016"/>
    <n v="118"/>
    <s v="29/02/2016"/>
    <d v="2016-03-01T00:00:00"/>
    <n v="118"/>
    <x v="0"/>
    <n v="1"/>
    <n v="118"/>
  </r>
  <r>
    <n v="100"/>
    <s v="9/16"/>
    <s v="21/01/2016"/>
    <n v="42.2"/>
    <s v="29/02/2016"/>
    <d v="2016-03-01T00:00:00"/>
    <n v="42.2"/>
    <x v="0"/>
    <n v="1"/>
    <n v="42.2"/>
  </r>
  <r>
    <n v="101"/>
    <s v="8A01226583"/>
    <s v="07/12/2015"/>
    <n v="4.8600000000000003"/>
    <s v="01/03/2016"/>
    <d v="2016-03-01T00:00:00"/>
    <n v="4.8600000000000003"/>
    <x v="0"/>
    <n v="0"/>
    <n v="0"/>
  </r>
  <r>
    <n v="102"/>
    <s v="5764000466"/>
    <s v="05/01/2016"/>
    <n v="6997.5"/>
    <s v="05/01/2016"/>
    <d v="2016-03-02T00:00:00"/>
    <n v="6997.5"/>
    <x v="0"/>
    <n v="57"/>
    <n v="398857.5"/>
  </r>
  <r>
    <n v="103"/>
    <s v="5764000465"/>
    <s v="05/01/2016"/>
    <n v="448"/>
    <s v="05/01/2016"/>
    <d v="2016-03-02T00:00:00"/>
    <n v="448"/>
    <x v="0"/>
    <n v="57"/>
    <n v="25536"/>
  </r>
  <r>
    <n v="104"/>
    <s v="5764000478"/>
    <s v="06/01/2016"/>
    <n v="2099"/>
    <s v="06/01/2016"/>
    <d v="2016-03-02T00:00:00"/>
    <n v="2099"/>
    <x v="0"/>
    <n v="56"/>
    <n v="117544"/>
  </r>
  <r>
    <n v="105"/>
    <s v="5764000485"/>
    <s v="06/01/2016"/>
    <n v="601.5"/>
    <s v="06/01/2016"/>
    <d v="2016-03-02T00:00:00"/>
    <n v="601.5"/>
    <x v="0"/>
    <n v="56"/>
    <n v="33684"/>
  </r>
  <r>
    <n v="106"/>
    <s v="5764000504"/>
    <s v="06/01/2016"/>
    <n v="590"/>
    <s v="06/01/2016"/>
    <d v="2016-03-02T00:00:00"/>
    <n v="590"/>
    <x v="0"/>
    <n v="56"/>
    <n v="33040"/>
  </r>
  <r>
    <n v="107"/>
    <s v="5764000502"/>
    <s v="06/01/2016"/>
    <n v="282"/>
    <s v="06/01/2016"/>
    <d v="2016-03-02T00:00:00"/>
    <n v="282"/>
    <x v="0"/>
    <n v="56"/>
    <n v="15792"/>
  </r>
  <r>
    <n v="108"/>
    <s v="5764000523"/>
    <s v="13/01/2016"/>
    <n v="141"/>
    <s v="06/01/2016"/>
    <d v="2016-03-02T00:00:00"/>
    <n v="141"/>
    <x v="0"/>
    <n v="56"/>
    <n v="7896"/>
  </r>
  <r>
    <n v="109"/>
    <s v="5764000524"/>
    <s v="13/01/2016"/>
    <n v="141"/>
    <s v="13/01/2016"/>
    <d v="2016-03-02T00:00:00"/>
    <n v="141"/>
    <x v="0"/>
    <n v="49"/>
    <n v="6909"/>
  </r>
  <r>
    <n v="110"/>
    <s v="5764000525"/>
    <s v="13/01/2016"/>
    <n v="141"/>
    <s v="13/01/2016"/>
    <d v="2016-03-02T00:00:00"/>
    <n v="141"/>
    <x v="0"/>
    <n v="49"/>
    <n v="6909"/>
  </r>
  <r>
    <n v="111"/>
    <s v="5764000526"/>
    <s v="13/01/2016"/>
    <n v="141"/>
    <s v="13/01/2016"/>
    <d v="2016-03-02T00:00:00"/>
    <n v="141"/>
    <x v="0"/>
    <n v="49"/>
    <n v="6909"/>
  </r>
  <r>
    <n v="112"/>
    <s v="5764000527"/>
    <s v="13/01/2016"/>
    <n v="141"/>
    <s v="13/01/2016"/>
    <d v="2016-03-02T00:00:00"/>
    <n v="141"/>
    <x v="0"/>
    <n v="49"/>
    <n v="6909"/>
  </r>
  <r>
    <n v="113"/>
    <s v="5764000528"/>
    <s v="13/01/2016"/>
    <n v="141"/>
    <s v="13/01/2016"/>
    <d v="2016-03-02T00:00:00"/>
    <n v="141"/>
    <x v="0"/>
    <n v="49"/>
    <n v="6909"/>
  </r>
  <r>
    <n v="114"/>
    <s v="5791000269"/>
    <s v="27/01/2016"/>
    <n v="146.80000000000001"/>
    <s v="27/01/2016"/>
    <d v="2016-03-02T00:00:00"/>
    <n v="146.80000000000001"/>
    <x v="0"/>
    <n v="35"/>
    <n v="5138"/>
  </r>
  <r>
    <n v="115"/>
    <s v="5791000270"/>
    <s v="27/01/2016"/>
    <n v="146.80000000000001"/>
    <s v="27/01/2016"/>
    <d v="2016-03-02T00:00:00"/>
    <n v="146.80000000000001"/>
    <x v="0"/>
    <n v="35"/>
    <n v="5138"/>
  </r>
  <r>
    <n v="116"/>
    <s v="5764000532"/>
    <s v="29/01/2016"/>
    <n v="3285"/>
    <s v="29/01/2016"/>
    <d v="2016-03-02T00:00:00"/>
    <n v="3285"/>
    <x v="0"/>
    <n v="33"/>
    <n v="108405"/>
  </r>
  <r>
    <n v="117"/>
    <s v="5764000546"/>
    <s v="28/02/2016"/>
    <n v="564"/>
    <s v="28/02/2016"/>
    <d v="2016-03-02T00:00:00"/>
    <n v="564"/>
    <x v="0"/>
    <n v="3"/>
    <n v="1692"/>
  </r>
  <r>
    <n v="118"/>
    <s v="5764000561"/>
    <s v="28/02/2016"/>
    <n v="491.5"/>
    <s v="28/02/2016"/>
    <d v="2016-03-02T00:00:00"/>
    <n v="491.5"/>
    <x v="0"/>
    <n v="3"/>
    <n v="1474.5"/>
  </r>
  <r>
    <n v="119"/>
    <s v="5764000559"/>
    <s v="28/02/2016"/>
    <n v="392"/>
    <s v="28/02/2016"/>
    <d v="2016-03-02T00:00:00"/>
    <n v="392"/>
    <x v="0"/>
    <n v="3"/>
    <n v="1176"/>
  </r>
  <r>
    <n v="120"/>
    <s v="5764000554"/>
    <s v="28/02/2016"/>
    <n v="349"/>
    <s v="28/02/2016"/>
    <d v="2016-03-02T00:00:00"/>
    <n v="349"/>
    <x v="0"/>
    <n v="3"/>
    <n v="1047"/>
  </r>
  <r>
    <n v="121"/>
    <s v="5764000563"/>
    <s v="28/02/2016"/>
    <n v="334"/>
    <s v="28/02/2016"/>
    <d v="2016-03-02T00:00:00"/>
    <n v="334"/>
    <x v="0"/>
    <n v="3"/>
    <n v="1002"/>
  </r>
  <r>
    <n v="122"/>
    <s v="5764000562"/>
    <s v="28/02/2016"/>
    <n v="332"/>
    <s v="28/02/2016"/>
    <d v="2016-03-02T00:00:00"/>
    <n v="332"/>
    <x v="0"/>
    <n v="3"/>
    <n v="996"/>
  </r>
  <r>
    <n v="123"/>
    <s v="5764000548"/>
    <s v="28/02/2016"/>
    <n v="322"/>
    <s v="28/02/2016"/>
    <d v="2016-03-02T00:00:00"/>
    <n v="322"/>
    <x v="0"/>
    <n v="3"/>
    <n v="966"/>
  </r>
  <r>
    <n v="124"/>
    <s v="5764000553"/>
    <s v="28/02/2016"/>
    <n v="318.5"/>
    <s v="28/02/2016"/>
    <d v="2016-03-02T00:00:00"/>
    <n v="318.5"/>
    <x v="0"/>
    <n v="3"/>
    <n v="955.5"/>
  </r>
  <r>
    <n v="125"/>
    <s v="5764000552"/>
    <s v="28/02/2016"/>
    <n v="316"/>
    <s v="28/02/2016"/>
    <d v="2016-03-02T00:00:00"/>
    <n v="316"/>
    <x v="0"/>
    <n v="3"/>
    <n v="948"/>
  </r>
  <r>
    <n v="126"/>
    <s v="5764000550"/>
    <s v="28/02/2016"/>
    <n v="302"/>
    <s v="28/02/2016"/>
    <d v="2016-03-02T00:00:00"/>
    <n v="302"/>
    <x v="0"/>
    <n v="3"/>
    <n v="906"/>
  </r>
  <r>
    <n v="127"/>
    <s v="5764000560"/>
    <s v="28/02/2016"/>
    <n v="282"/>
    <s v="28/02/2016"/>
    <d v="2016-03-02T00:00:00"/>
    <n v="282"/>
    <x v="0"/>
    <n v="3"/>
    <n v="846"/>
  </r>
  <r>
    <n v="128"/>
    <s v="5764000549"/>
    <s v="28/02/2016"/>
    <n v="282"/>
    <s v="28/02/2016"/>
    <d v="2016-03-02T00:00:00"/>
    <n v="282"/>
    <x v="0"/>
    <n v="3"/>
    <n v="846"/>
  </r>
  <r>
    <n v="129"/>
    <s v="5764000556"/>
    <s v="28/02/2016"/>
    <n v="282"/>
    <s v="28/02/2016"/>
    <d v="2016-03-02T00:00:00"/>
    <n v="282"/>
    <x v="0"/>
    <n v="3"/>
    <n v="846"/>
  </r>
  <r>
    <n v="130"/>
    <s v="5764000551"/>
    <s v="28/02/2016"/>
    <n v="282"/>
    <s v="28/02/2016"/>
    <d v="2016-03-02T00:00:00"/>
    <n v="282"/>
    <x v="0"/>
    <n v="3"/>
    <n v="846"/>
  </r>
  <r>
    <n v="131"/>
    <s v="5764000547"/>
    <s v="28/02/2016"/>
    <n v="279.5"/>
    <s v="28/02/2016"/>
    <d v="2016-03-02T00:00:00"/>
    <n v="279.5"/>
    <x v="0"/>
    <n v="3"/>
    <n v="838.5"/>
  </r>
  <r>
    <n v="132"/>
    <s v="5764000557"/>
    <s v="28/02/2016"/>
    <n v="167"/>
    <s v="28/02/2016"/>
    <d v="2016-03-02T00:00:00"/>
    <n v="167"/>
    <x v="0"/>
    <n v="3"/>
    <n v="501"/>
  </r>
  <r>
    <n v="133"/>
    <s v="5764000564"/>
    <s v="28/02/2016"/>
    <n v="167"/>
    <s v="28/02/2016"/>
    <d v="2016-03-02T00:00:00"/>
    <n v="167"/>
    <x v="0"/>
    <n v="3"/>
    <n v="501"/>
  </r>
  <r>
    <n v="134"/>
    <s v="5764000558"/>
    <s v="28/02/2016"/>
    <n v="141"/>
    <s v="28/02/2016"/>
    <d v="2016-03-02T00:00:00"/>
    <n v="141"/>
    <x v="0"/>
    <n v="3"/>
    <n v="423"/>
  </r>
  <r>
    <n v="135"/>
    <s v="3"/>
    <s v="29/02/2016"/>
    <n v="682.46"/>
    <s v="31/03/2016"/>
    <d v="2016-03-02T00:00:00"/>
    <n v="682.46"/>
    <x v="0"/>
    <n v="-29"/>
    <n v="-19791.34"/>
  </r>
  <r>
    <n v="136"/>
    <s v="4"/>
    <s v="29/02/2016"/>
    <n v="1388.81"/>
    <s v="31/03/2016"/>
    <d v="2016-03-02T00:00:00"/>
    <n v="1388.81"/>
    <x v="0"/>
    <n v="-29"/>
    <n v="-40275.49"/>
  </r>
  <r>
    <n v="137"/>
    <s v="5764000555"/>
    <s v="28/02/2016"/>
    <n v="759"/>
    <s v="28/02/2016"/>
    <d v="2016-03-14T00:00:00"/>
    <n v="759"/>
    <x v="0"/>
    <n v="15"/>
    <n v="11385"/>
  </r>
  <r>
    <n v="138"/>
    <s v="5764000572"/>
    <s v="08/03/2016"/>
    <n v="282"/>
    <s v="08/03/2016"/>
    <d v="2016-03-14T00:00:00"/>
    <n v="282"/>
    <x v="0"/>
    <n v="6"/>
    <n v="1692"/>
  </r>
  <r>
    <n v="139"/>
    <s v="5764000574"/>
    <s v="08/03/2016"/>
    <n v="282"/>
    <s v="08/03/2016"/>
    <d v="2016-03-14T00:00:00"/>
    <n v="282"/>
    <x v="0"/>
    <n v="6"/>
    <n v="1692"/>
  </r>
  <r>
    <n v="140"/>
    <s v="5764000568"/>
    <s v="08/03/2016"/>
    <n v="141"/>
    <s v="08/03/2016"/>
    <d v="2016-03-14T00:00:00"/>
    <n v="141"/>
    <x v="0"/>
    <n v="6"/>
    <n v="846"/>
  </r>
  <r>
    <n v="141"/>
    <s v="5764000569"/>
    <s v="08/03/2016"/>
    <n v="141"/>
    <s v="08/03/2016"/>
    <d v="2016-03-14T00:00:00"/>
    <n v="141"/>
    <x v="0"/>
    <n v="6"/>
    <n v="846"/>
  </r>
  <r>
    <n v="142"/>
    <s v="5764000570"/>
    <s v="08/03/2016"/>
    <n v="141"/>
    <s v="08/03/2016"/>
    <d v="2016-03-14T00:00:00"/>
    <n v="141"/>
    <x v="0"/>
    <n v="6"/>
    <n v="846"/>
  </r>
  <r>
    <n v="143"/>
    <s v="5764000571"/>
    <s v="08/03/2016"/>
    <n v="141"/>
    <s v="08/03/2016"/>
    <d v="2016-03-14T00:00:00"/>
    <n v="141"/>
    <x v="0"/>
    <n v="6"/>
    <n v="846"/>
  </r>
  <r>
    <n v="144"/>
    <s v="5764000573"/>
    <s v="08/03/2016"/>
    <n v="141"/>
    <s v="08/03/2016"/>
    <d v="2016-03-14T00:00:00"/>
    <n v="141"/>
    <x v="0"/>
    <n v="6"/>
    <n v="846"/>
  </r>
  <r>
    <n v="145"/>
    <s v="5764000575"/>
    <s v="08/03/2016"/>
    <n v="141"/>
    <s v="08/03/2016"/>
    <d v="2016-03-14T00:00:00"/>
    <n v="141"/>
    <x v="0"/>
    <n v="6"/>
    <n v="846"/>
  </r>
  <r>
    <n v="146"/>
    <s v="PA 1_16"/>
    <s v="02/02/2016"/>
    <n v="1952"/>
    <d v="2016-02-24T00:00:00"/>
    <d v="2016-03-15T00:00:00"/>
    <n v="1952"/>
    <x v="0"/>
    <n v="20"/>
    <n v="39040"/>
  </r>
  <r>
    <n v="147"/>
    <s v="20151231"/>
    <s v="05/02/2016"/>
    <n v="5909.14"/>
    <d v="2016-02-24T00:00:00"/>
    <d v="2016-03-15T00:00:00"/>
    <n v="5909.14"/>
    <x v="0"/>
    <n v="20"/>
    <n v="118182.8"/>
  </r>
  <r>
    <n v="148"/>
    <s v="8W00873325"/>
    <s v="07/12/2015"/>
    <n v="477.84"/>
    <s v="15/03/2016"/>
    <d v="2016-03-15T00:00:00"/>
    <n v="477.84"/>
    <x v="0"/>
    <n v="0"/>
    <n v="0"/>
  </r>
  <r>
    <n v="149"/>
    <s v="16P00007"/>
    <s v="30/01/2016"/>
    <n v="5709.6"/>
    <s v="29/02/2016"/>
    <d v="2016-03-21T00:00:00"/>
    <n v="5709.6"/>
    <x v="0"/>
    <n v="21"/>
    <n v="119901.6"/>
  </r>
  <r>
    <n v="150"/>
    <s v="16P00006"/>
    <s v="30/01/2016"/>
    <n v="1268.8"/>
    <s v="29/02/2016"/>
    <d v="2016-03-21T00:00:00"/>
    <n v="1268.8"/>
    <x v="0"/>
    <n v="21"/>
    <n v="26644.799999999999"/>
  </r>
  <r>
    <n v="151"/>
    <s v="16P00004"/>
    <s v="30/01/2016"/>
    <n v="280.60000000000002"/>
    <s v="29/02/2016"/>
    <d v="2016-03-21T00:00:00"/>
    <n v="280.60000000000002"/>
    <x v="0"/>
    <n v="21"/>
    <n v="5892.6"/>
  </r>
  <r>
    <n v="152"/>
    <s v="E000060341"/>
    <s v="02/02/2016"/>
    <n v="126.56"/>
    <s v="02/02/2016"/>
    <d v="2016-03-24T00:00:00"/>
    <n v="126.56"/>
    <x v="0"/>
    <n v="51"/>
    <n v="6454.56"/>
  </r>
  <r>
    <n v="153"/>
    <s v="610000064"/>
    <s v="26/01/2016"/>
    <n v="317.2"/>
    <s v="29/02/2016"/>
    <d v="2016-03-24T00:00:00"/>
    <n v="317.2"/>
    <x v="0"/>
    <n v="24"/>
    <n v="7612.7999999999993"/>
  </r>
  <r>
    <n v="154"/>
    <s v="610000451"/>
    <s v="24/02/2016"/>
    <n v="317.2"/>
    <s v="31/03/2016"/>
    <d v="2016-03-24T00:00:00"/>
    <n v="317.2"/>
    <x v="0"/>
    <n v="-7"/>
    <n v="-2220.4"/>
  </r>
  <r>
    <n v="155"/>
    <s v="1010330823"/>
    <s v="28/01/2016"/>
    <n v="1089.51"/>
    <s v="29/02/2016"/>
    <d v="2016-03-29T00:00:00"/>
    <n v="1089.51"/>
    <x v="0"/>
    <n v="29"/>
    <n v="31595.79"/>
  </r>
  <r>
    <n v="156"/>
    <s v="IT16020357"/>
    <s v="04/03/2016"/>
    <n v="2803.96"/>
    <s v="04/03/2016"/>
    <d v="2016-03-29T00:00:00"/>
    <n v="2803.96"/>
    <x v="0"/>
    <n v="25"/>
    <n v="70099"/>
  </r>
  <r>
    <n v="157"/>
    <s v="IT16030414"/>
    <s v="10/03/2016"/>
    <n v="0.01"/>
    <s v="10/03/2016"/>
    <d v="2016-03-29T00:00:00"/>
    <n v="0.01"/>
    <x v="0"/>
    <n v="19"/>
    <n v="0.19"/>
  </r>
  <r>
    <n v="158"/>
    <s v="24"/>
    <s v="01/02/2016"/>
    <n v="252.54"/>
    <s v="31/03/2016"/>
    <d v="2016-03-29T00:00:00"/>
    <n v="252.54"/>
    <x v="0"/>
    <n v="-2"/>
    <n v="-505.08"/>
  </r>
  <r>
    <n v="159"/>
    <s v="55/16"/>
    <s v="29/02/2016"/>
    <n v="350.75"/>
    <s v="31/03/2016"/>
    <d v="2016-03-29T00:00:00"/>
    <n v="350.75"/>
    <x v="0"/>
    <n v="-2"/>
    <n v="-701.5"/>
  </r>
  <r>
    <n v="160"/>
    <s v="56"/>
    <s v="12/02/2016"/>
    <n v="495"/>
    <s v="31/03/2016"/>
    <d v="2016-03-29T00:00:00"/>
    <n v="495"/>
    <x v="0"/>
    <n v="-2"/>
    <n v="-990"/>
  </r>
  <r>
    <n v="161"/>
    <s v="1/2016"/>
    <s v="29/02/2016"/>
    <n v="559.99"/>
    <s v="31/03/2016"/>
    <d v="2016-03-29T00:00:00"/>
    <n v="559.99"/>
    <x v="0"/>
    <n v="-2"/>
    <n v="-1119.98"/>
  </r>
  <r>
    <n v="162"/>
    <s v="324"/>
    <s v="29/02/2016"/>
    <n v="721.84"/>
    <s v="31/03/2016"/>
    <d v="2016-03-29T00:00:00"/>
    <n v="721.84"/>
    <x v="0"/>
    <n v="-2"/>
    <n v="-1443.68"/>
  </r>
  <r>
    <n v="163"/>
    <s v="45"/>
    <s v="29/02/2016"/>
    <n v="824.54"/>
    <s v="31/03/2016"/>
    <d v="2016-03-29T00:00:00"/>
    <n v="824.54"/>
    <x v="0"/>
    <n v="-2"/>
    <n v="-1649.08"/>
  </r>
  <r>
    <n v="164"/>
    <s v="55"/>
    <s v="12/02/2016"/>
    <n v="825"/>
    <s v="31/03/2016"/>
    <d v="2016-03-29T00:00:00"/>
    <n v="825"/>
    <x v="0"/>
    <n v="-2"/>
    <n v="-1650"/>
  </r>
  <r>
    <n v="165"/>
    <s v="54"/>
    <s v="12/02/2016"/>
    <n v="825"/>
    <s v="31/03/2016"/>
    <d v="2016-03-29T00:00:00"/>
    <n v="825"/>
    <x v="0"/>
    <n v="-2"/>
    <n v="-1650"/>
  </r>
  <r>
    <n v="166"/>
    <s v="98/2016"/>
    <s v="29/02/2016"/>
    <n v="1933.7"/>
    <s v="31/03/2016"/>
    <d v="2016-03-29T00:00:00"/>
    <n v="1933.7"/>
    <x v="0"/>
    <n v="-2"/>
    <n v="-3867.4"/>
  </r>
  <r>
    <n v="167"/>
    <s v="42"/>
    <s v="09/03/2016"/>
    <n v="3050"/>
    <s v="31/03/2016"/>
    <d v="2016-03-29T00:00:00"/>
    <n v="3050"/>
    <x v="0"/>
    <n v="-2"/>
    <n v="-6100"/>
  </r>
  <r>
    <n v="168"/>
    <s v="39"/>
    <s v="08/03/2016"/>
    <n v="4270"/>
    <s v="31/03/2016"/>
    <d v="2016-03-29T00:00:00"/>
    <n v="4270"/>
    <x v="0"/>
    <n v="-2"/>
    <n v="-8540"/>
  </r>
  <r>
    <n v="169"/>
    <s v="116001752"/>
    <s v="19/02/2016"/>
    <n v="6100"/>
    <s v="31/03/2016"/>
    <d v="2016-03-29T00:00:00"/>
    <n v="6100"/>
    <x v="0"/>
    <n v="-2"/>
    <n v="-12200"/>
  </r>
  <r>
    <n v="170"/>
    <s v="116001753"/>
    <s v="19/02/2016"/>
    <n v="7686"/>
    <s v="31/03/2016"/>
    <d v="2016-03-29T00:00:00"/>
    <n v="7686"/>
    <x v="0"/>
    <n v="-2"/>
    <n v="-15372"/>
  </r>
  <r>
    <n v="171"/>
    <s v="15I2"/>
    <s v="03/02/2016"/>
    <n v="94148"/>
    <s v="31/03/2016"/>
    <d v="2016-03-29T00:00:00"/>
    <n v="94148"/>
    <x v="0"/>
    <n v="-2"/>
    <n v="-188296"/>
  </r>
  <r>
    <n v="172"/>
    <s v="23"/>
    <s v="29/02/2016"/>
    <n v="3056.1"/>
    <s v="31/03/2016"/>
    <d v="2016-03-31T00:00:00"/>
    <n v="3056.1"/>
    <x v="0"/>
    <n v="0"/>
    <n v="0"/>
  </r>
  <r>
    <n v="173"/>
    <s v="24"/>
    <s v="29/02/2016"/>
    <n v="671"/>
    <s v="31/03/2016"/>
    <d v="2016-03-31T00:00:00"/>
    <n v="671"/>
    <x v="0"/>
    <n v="0"/>
    <n v="0"/>
  </r>
  <r>
    <n v="174"/>
    <s v="50"/>
    <s v="08/02/2016"/>
    <n v="627.08000000000004"/>
    <s v="31/03/2016"/>
    <d v="2016-03-31T00:00:00"/>
    <n v="627.08000000000004"/>
    <x v="0"/>
    <n v="0"/>
    <n v="0"/>
  </r>
  <r>
    <n v="175"/>
    <s v="329"/>
    <s v="29/02/2016"/>
    <n v="768.6"/>
    <s v="31/03/2016"/>
    <d v="2016-03-31T00:00:00"/>
    <n v="768.6"/>
    <x v="0"/>
    <n v="0"/>
    <n v="0"/>
  </r>
  <r>
    <n v="176"/>
    <s v="5"/>
    <s v="21/03/2016"/>
    <n v="109.8"/>
    <s v="30/04/2016"/>
    <d v="2016-03-31T00:00:00"/>
    <n v="109.8"/>
    <x v="0"/>
    <n v="-30"/>
    <n v="-3294"/>
  </r>
  <r>
    <n v="177"/>
    <s v="6"/>
    <s v="21/03/2016"/>
    <n v="405.04"/>
    <s v="30/04/2016"/>
    <d v="2016-03-31T00:00:00"/>
    <n v="405.04"/>
    <x v="0"/>
    <n v="-30"/>
    <n v="-12151.2"/>
  </r>
  <r>
    <n v="178"/>
    <s v="999 B"/>
    <s v="25/03/2016"/>
    <n v="360"/>
    <s v="31/03/2016"/>
    <s v="06/04/2016"/>
    <n v="306"/>
    <x v="1"/>
    <n v="6"/>
    <n v="2160"/>
  </r>
  <r>
    <n v="179"/>
    <s v="0051611460"/>
    <s v="29/02/2016"/>
    <n v="480"/>
    <s v="31/03/2016"/>
    <s v="06/04/2016"/>
    <n v="480"/>
    <x v="1"/>
    <n v="6"/>
    <n v="2880"/>
  </r>
  <r>
    <n v="180"/>
    <s v="16P00010"/>
    <s v="26/02/2016"/>
    <n v="207.4"/>
    <s v="31/03/2016"/>
    <s v="06/04/2016"/>
    <n v="198.86"/>
    <x v="1"/>
    <n v="6"/>
    <n v="1244.4000000000001"/>
  </r>
  <r>
    <n v="181"/>
    <s v="16VPA0013"/>
    <s v="16/03/2016"/>
    <n v="379.54"/>
    <s v="16/04/2016"/>
    <s v="06/04/2016"/>
    <n v="379.54"/>
    <x v="1"/>
    <n v="-10"/>
    <n v="-3795.4"/>
  </r>
  <r>
    <n v="182"/>
    <s v="225"/>
    <s v="17/03/2016"/>
    <n v="3366.22"/>
    <s v="17/04/2016"/>
    <s v="06/04/2016"/>
    <n v="3366.22"/>
    <x v="1"/>
    <n v="-11"/>
    <n v="-37028.42"/>
  </r>
  <r>
    <n v="183"/>
    <s v="7"/>
    <s v="30/03/2016"/>
    <n v="197.64"/>
    <s v="30/04/2016"/>
    <s v="06/04/2016"/>
    <n v="197.64"/>
    <x v="1"/>
    <n v="-24"/>
    <n v="-4743.3599999999997"/>
  </r>
  <r>
    <n v="184"/>
    <s v="8716057430"/>
    <s v="10/03/2016"/>
    <n v="35"/>
    <s v="10/04/2016"/>
    <s v="06/04/2016"/>
    <n v="35"/>
    <x v="1"/>
    <n v="-4"/>
    <n v="-140"/>
  </r>
  <r>
    <n v="185"/>
    <s v="FATPAM 16"/>
    <s v="31/03/2016"/>
    <n v="15604.58"/>
    <s v="31/03/2016"/>
    <s v="06/04/2016"/>
    <n v="13534.58"/>
    <x v="1"/>
    <n v="6"/>
    <n v="93627.48"/>
  </r>
  <r>
    <n v="186"/>
    <s v="FATPAM 15"/>
    <s v="31/03/2016"/>
    <n v="20087.310000000001"/>
    <s v="31/03/2016"/>
    <s v="07/04/2016"/>
    <n v="16920.96"/>
    <x v="1"/>
    <n v="7"/>
    <n v="140611.17000000001"/>
  </r>
  <r>
    <n v="187"/>
    <s v="61"/>
    <s v="14/03/2016"/>
    <n v="340"/>
    <s v="14/03/2016"/>
    <s v="08/04/2016"/>
    <n v="300"/>
    <x v="1"/>
    <n v="25"/>
    <n v="8500"/>
  </r>
  <r>
    <n v="188"/>
    <s v="FATTPA2_16"/>
    <s v="31/03/2016"/>
    <n v="5856"/>
    <s v="31/03/2016"/>
    <s v="08/04/2016"/>
    <n v="5856"/>
    <x v="1"/>
    <n v="8"/>
    <n v="46848"/>
  </r>
  <r>
    <n v="189"/>
    <s v="0229"/>
    <s v="01/04/2016"/>
    <n v="1073.5999999999999"/>
    <s v="01/05/2016"/>
    <s v="29/04/2016"/>
    <n v="1073.5999999999999"/>
    <x v="1"/>
    <n v="-2"/>
    <n v="-2147.1999999999998"/>
  </r>
  <r>
    <n v="190"/>
    <s v="160/2016"/>
    <s v="31/03/2016"/>
    <n v="1933.7"/>
    <s v="30/04/2016"/>
    <s v="29/04/2016"/>
    <n v="1933.7"/>
    <x v="1"/>
    <n v="-1"/>
    <n v="-1933.7"/>
  </r>
  <r>
    <n v="191"/>
    <s v="87/16"/>
    <s v="31/03/2016"/>
    <n v="350.75"/>
    <s v="30/04/2016"/>
    <s v="29/04/2016"/>
    <n v="350.75"/>
    <x v="1"/>
    <n v="-1"/>
    <n v="-350.75"/>
  </r>
  <r>
    <n v="192"/>
    <s v="73"/>
    <s v="22/03/2016"/>
    <n v="372.1"/>
    <s v="30/04/2016"/>
    <s v="29/04/2016"/>
    <n v="372.1"/>
    <x v="1"/>
    <n v="-1"/>
    <n v="-372.1"/>
  </r>
  <r>
    <n v="193"/>
    <s v="80"/>
    <s v="17/03/2016"/>
    <n v="1650"/>
    <s v="30/04/2016"/>
    <s v="29/04/2016"/>
    <n v="1650"/>
    <x v="1"/>
    <n v="-1"/>
    <n v="-1650"/>
  </r>
  <r>
    <n v="194"/>
    <s v="79"/>
    <s v="17/03/2016"/>
    <n v="825"/>
    <s v="30/04/2016"/>
    <s v="29/04/2016"/>
    <n v="825"/>
    <x v="1"/>
    <n v="-1"/>
    <n v="-825"/>
  </r>
  <r>
    <n v="195"/>
    <s v="81"/>
    <s v="17/03/2016"/>
    <n v="1650"/>
    <s v="30/04/2016"/>
    <s v="29/04/2016"/>
    <n v="1650"/>
    <x v="1"/>
    <n v="-1"/>
    <n v="-1650"/>
  </r>
  <r>
    <n v="196"/>
    <s v="0070917864"/>
    <s v="23/03/2016"/>
    <n v="296"/>
    <s v="30/04/2016"/>
    <s v="29/04/2016"/>
    <n v="296"/>
    <x v="1"/>
    <n v="-1"/>
    <n v="-296"/>
  </r>
  <r>
    <n v="197"/>
    <s v="51"/>
    <s v="01/03/2016"/>
    <n v="252.54"/>
    <s v="30/04/2016"/>
    <s v="29/04/2016"/>
    <n v="252.54"/>
    <x v="1"/>
    <n v="-1"/>
    <n v="-252.54"/>
  </r>
  <r>
    <n v="198"/>
    <s v="16E"/>
    <s v="04/03/2016"/>
    <n v="2594.6999999999998"/>
    <s v="30/04/2016"/>
    <s v="29/04/2016"/>
    <n v="2185.6999999999998"/>
    <x v="1"/>
    <n v="-1"/>
    <n v="-2594.6999999999998"/>
  </r>
  <r>
    <n v="199"/>
    <s v="15E"/>
    <s v="04/03/2016"/>
    <n v="3524.73"/>
    <s v="30/04/2016"/>
    <s v="29/04/2016"/>
    <n v="2969.13"/>
    <x v="1"/>
    <n v="-1"/>
    <n v="-3524.73"/>
  </r>
  <r>
    <n v="200"/>
    <s v="195/D"/>
    <s v="12/02/2016"/>
    <n v="706.38"/>
    <s v="30/04/2016"/>
    <s v="29/04/2016"/>
    <n v="706.38"/>
    <x v="1"/>
    <n v="-1"/>
    <n v="-706.38"/>
  </r>
  <r>
    <n v="201"/>
    <s v="17/CS/16"/>
    <s v="08/04/2016"/>
    <n v="12303.22"/>
    <s v="08/04/2016"/>
    <s v="08/04/2016"/>
    <n v="12303.22"/>
    <x v="1"/>
    <n v="0"/>
    <n v="0"/>
  </r>
  <r>
    <n v="202"/>
    <s v="4"/>
    <s v="05/04/2016"/>
    <n v="27511.67"/>
    <s v="30/04/2016"/>
    <s v="29/04/2016"/>
    <n v="27511.67"/>
    <x v="1"/>
    <n v="-1"/>
    <n v="-27511.67"/>
  </r>
  <r>
    <n v="203"/>
    <s v="E000139515"/>
    <s v="03/03/2016"/>
    <n v="1439.03"/>
    <d v="2016-04-07T00:00:00"/>
    <s v="15/04/2016"/>
    <n v="1439.03"/>
    <x v="1"/>
    <n v="8"/>
    <n v="11512.24"/>
  </r>
  <r>
    <n v="204"/>
    <s v="FATTPA 5_1"/>
    <s v="05/04/2016"/>
    <n v="89.98"/>
    <s v="05/04/2016"/>
    <s v="15/04/2016"/>
    <n v="89.98"/>
    <x v="1"/>
    <n v="10"/>
    <n v="899.80000000000007"/>
  </r>
  <r>
    <n v="205"/>
    <s v=" 3_16"/>
    <s v="07/04/2016"/>
    <n v="252.03"/>
    <s v="30/04/2016"/>
    <s v="22/04/2016"/>
    <n v="210.71"/>
    <x v="1"/>
    <n v="-8"/>
    <n v="-2016.24"/>
  </r>
  <r>
    <n v="206"/>
    <s v="7/PA"/>
    <s v="13/04/2016"/>
    <n v="634.4"/>
    <s v="30/04/2016"/>
    <s v="22/04/2016"/>
    <n v="534.4"/>
    <x v="1"/>
    <n v="-8"/>
    <n v="-5075.2"/>
  </r>
  <r>
    <n v="207"/>
    <s v="1601006080"/>
    <s v="21/03/2016"/>
    <n v="495"/>
    <s v="30/04/2016"/>
    <s v="29/04/2016"/>
    <n v="495"/>
    <x v="1"/>
    <n v="-1"/>
    <n v="-495"/>
  </r>
  <r>
    <n v="208"/>
    <s v="PA 004/16"/>
    <s v="18/03/2016"/>
    <n v="587.05999999999995"/>
    <s v="30/04/2016"/>
    <s v="29/04/2016"/>
    <n v="587.05999999999995"/>
    <x v="1"/>
    <n v="-1"/>
    <n v="-587.05999999999995"/>
  </r>
  <r>
    <n v="209"/>
    <s v="445"/>
    <s v="31/03/2016"/>
    <n v="721.84"/>
    <s v="30/04/2016"/>
    <s v="29/04/2016"/>
    <n v="721.84"/>
    <x v="1"/>
    <n v="-1"/>
    <n v="-721.84"/>
  </r>
  <r>
    <n v="210"/>
    <s v="03625"/>
    <s v="31/03/2016"/>
    <n v="79.3"/>
    <s v="30/04/2016"/>
    <s v="29/04/2016"/>
    <n v="79.3"/>
    <x v="1"/>
    <n v="-1"/>
    <n v="-79.3"/>
  </r>
  <r>
    <n v="211"/>
    <s v="36274-EB"/>
    <s v="31/03/2016"/>
    <n v="9.15"/>
    <s v="31/03/2016"/>
    <s v="20/04/2016"/>
    <n v="9.15"/>
    <x v="1"/>
    <n v="20"/>
    <n v="183"/>
  </r>
  <r>
    <n v="212"/>
    <s v="205/FATT"/>
    <s v="15/03/2016"/>
    <n v="6490.93"/>
    <s v="30/04/2016"/>
    <s v="29/04/2016"/>
    <n v="6490.93"/>
    <x v="1"/>
    <n v="-1"/>
    <n v="-6490.93"/>
  </r>
  <r>
    <n v="213"/>
    <s v="00003"/>
    <s v="13/04/2016"/>
    <n v="252.03"/>
    <s v="30/04/2016"/>
    <s v="29/04/2016"/>
    <n v="210.71"/>
    <x v="1"/>
    <n v="-1"/>
    <n v="-252.03"/>
  </r>
  <r>
    <n v="214"/>
    <s v="4"/>
    <s v="19/04/2016"/>
    <n v="252.03"/>
    <s v="30/04/2016"/>
    <s v="29/04/2016"/>
    <n v="210.71"/>
    <x v="1"/>
    <n v="-1"/>
    <n v="-252.03"/>
  </r>
  <r>
    <n v="215"/>
    <s v="321013350"/>
    <s v="02/04/2016"/>
    <n v="927.2"/>
    <s v="02/05/2016"/>
    <s v="02/05/2016"/>
    <n v="927.2"/>
    <x v="1"/>
    <n v="0"/>
    <n v="0"/>
  </r>
  <r>
    <n v="216"/>
    <s v="1459"/>
    <s v="16/03/2016"/>
    <n v="1681.03"/>
    <s v="31/05/2016"/>
    <s v="27/05/2016"/>
    <n v="1681.03"/>
    <x v="1"/>
    <n v="-4"/>
    <n v="-6724.12"/>
  </r>
  <r>
    <n v="217"/>
    <s v="740/2016"/>
    <s v="14/03/2016"/>
    <n v="1314.31"/>
    <s v="31/05/2016"/>
    <s v="27/05/2016"/>
    <n v="1314.31"/>
    <x v="1"/>
    <n v="-4"/>
    <n v="-5257.24"/>
  </r>
  <r>
    <n v="218"/>
    <s v="1601008368"/>
    <s v="19/04/2016"/>
    <n v="495"/>
    <s v="31/05/2016"/>
    <s v="27/05/2016"/>
    <n v="495"/>
    <x v="1"/>
    <n v="-4"/>
    <n v="-1980"/>
  </r>
  <r>
    <n v="219"/>
    <s v="78"/>
    <s v="05/04/2016"/>
    <n v="252.54"/>
    <s v="31/05/2016"/>
    <s v="27/05/2016"/>
    <n v="252.54"/>
    <x v="1"/>
    <n v="-4"/>
    <n v="-1010.16"/>
  </r>
  <r>
    <n v="220"/>
    <s v="8016042817"/>
    <s v="12/04/2016"/>
    <n v="0.27"/>
    <s v="30/06/2016"/>
    <s v="30/05/2016"/>
    <n v="0.27"/>
    <x v="1"/>
    <n v="-31"/>
    <n v="-8.370000000000001"/>
  </r>
  <r>
    <n v="221"/>
    <s v="1010346125"/>
    <s v="14/04/2016"/>
    <n v="1089.51"/>
    <s v="31/05/2016"/>
    <s v="27/05/2016"/>
    <n v="1089.51"/>
    <x v="1"/>
    <n v="-4"/>
    <n v="-4358.04"/>
  </r>
  <r>
    <n v="222"/>
    <s v="161023383"/>
    <s v="27/04/2016"/>
    <n v="1256.5999999999999"/>
    <s v="31/05/2016"/>
    <s v="27/05/2016"/>
    <n v="1256.5999999999999"/>
    <x v="1"/>
    <n v="-4"/>
    <n v="-5026.3999999999996"/>
  </r>
  <r>
    <n v="223"/>
    <s v="1 PA"/>
    <s v="16/04/2016"/>
    <n v="1400"/>
    <s v="16/04/2016"/>
    <s v="04/05/2016"/>
    <n v="1400"/>
    <x v="1"/>
    <n v="18"/>
    <n v="25200"/>
  </r>
  <r>
    <n v="224"/>
    <s v="FATPAM 1"/>
    <s v="16/04/2016"/>
    <n v="780"/>
    <s v="16/04/2016"/>
    <s v="04/05/2016"/>
    <n v="780"/>
    <x v="1"/>
    <n v="18"/>
    <n v="14040"/>
  </r>
  <r>
    <n v="225"/>
    <s v="14/E"/>
    <s v="21/04/2016"/>
    <n v="252.03"/>
    <s v="30/04/2016"/>
    <s v="06/05/2016"/>
    <n v="210.71"/>
    <x v="1"/>
    <n v="6"/>
    <n v="1512.18"/>
  </r>
  <r>
    <n v="226"/>
    <s v="119"/>
    <s v="29/04/2016"/>
    <n v="2450.1"/>
    <s v="30/04/2016"/>
    <s v="06/05/2016"/>
    <n v="2090.1"/>
    <x v="1"/>
    <n v="6"/>
    <n v="14700.599999999999"/>
  </r>
  <r>
    <n v="227"/>
    <s v="120"/>
    <s v="29/04/2016"/>
    <n v="97.6"/>
    <s v="30/04/2016"/>
    <s v="06/05/2016"/>
    <n v="81.599999999999994"/>
    <x v="1"/>
    <n v="6"/>
    <n v="585.59999999999991"/>
  </r>
  <r>
    <n v="228"/>
    <s v="9/A"/>
    <s v="29/04/2016"/>
    <n v="219.6"/>
    <s v="30/04/2016"/>
    <s v="06/05/2016"/>
    <n v="219.6"/>
    <x v="1"/>
    <n v="6"/>
    <n v="1317.6"/>
  </r>
  <r>
    <n v="229"/>
    <s v="11/A"/>
    <s v="03/05/2016"/>
    <n v="175.68"/>
    <s v="31/05/2016"/>
    <s v="06/05/2016"/>
    <n v="175.68"/>
    <x v="1"/>
    <n v="-25"/>
    <n v="-4392"/>
  </r>
  <r>
    <n v="230"/>
    <s v="10/E"/>
    <s v="04/05/2016"/>
    <n v="252.03"/>
    <s v="31/05/2016"/>
    <s v="12/05/2016"/>
    <n v="210.71"/>
    <x v="1"/>
    <n v="-19"/>
    <n v="-4788.57"/>
  </r>
  <r>
    <n v="231"/>
    <s v="15I5"/>
    <s v="03/05/2016"/>
    <n v="25452.04"/>
    <d v="2016-05-05T00:00:00"/>
    <s v="12/05/2016"/>
    <n v="25452.04"/>
    <x v="1"/>
    <n v="7"/>
    <n v="178164.28"/>
  </r>
  <r>
    <n v="232"/>
    <s v="2015310833"/>
    <s v="31/12/2015"/>
    <n v="4790.76"/>
    <d v="2016-05-05T00:00:00"/>
    <s v="12/05/2016"/>
    <n v="4790.76"/>
    <x v="1"/>
    <n v="7"/>
    <n v="33535.32"/>
  </r>
  <r>
    <n v="233"/>
    <s v="2016301734"/>
    <s v="31/03/2016"/>
    <n v="4790.76"/>
    <d v="2016-05-05T00:00:00"/>
    <s v="12/05/2016"/>
    <n v="4790.76"/>
    <x v="1"/>
    <n v="7"/>
    <n v="33535.32"/>
  </r>
  <r>
    <n v="234"/>
    <s v="000010/PA"/>
    <s v="29/02/2016"/>
    <n v="1220"/>
    <s v="31/03/2016"/>
    <s v="12/05/2016"/>
    <n v="1220"/>
    <x v="1"/>
    <n v="42"/>
    <n v="51240"/>
  </r>
  <r>
    <n v="235"/>
    <s v="31/2016"/>
    <s v="06/05/2016"/>
    <n v="1220"/>
    <s v="31/05/2016"/>
    <s v="12/05/2016"/>
    <n v="1220"/>
    <x v="1"/>
    <n v="-19"/>
    <n v="-23180"/>
  </r>
  <r>
    <n v="236"/>
    <s v="9"/>
    <s v="09/05/2016"/>
    <n v="2649.25"/>
    <s v="31/05/2016"/>
    <s v="13/05/2016"/>
    <n v="2231.65"/>
    <x v="1"/>
    <n v="-18"/>
    <n v="-47686.5"/>
  </r>
  <r>
    <n v="237"/>
    <s v="1680019212"/>
    <s v="28/04/2016"/>
    <n v="1675.57"/>
    <s v="28/04/2016"/>
    <s v="20/05/2016"/>
    <n v="1675.57"/>
    <x v="1"/>
    <n v="22"/>
    <n v="36862.54"/>
  </r>
  <r>
    <n v="238"/>
    <s v="FATTPA 8_1"/>
    <s v="06/05/2016"/>
    <n v="119.95"/>
    <s v="06/05/2016"/>
    <s v="20/05/2016"/>
    <n v="119.95"/>
    <x v="1"/>
    <n v="14"/>
    <n v="1679.3"/>
  </r>
  <r>
    <n v="239"/>
    <s v="04339"/>
    <s v="30/04/2016"/>
    <n v="131.76"/>
    <s v="31/05/2016"/>
    <s v="27/05/2016"/>
    <n v="131.76"/>
    <x v="1"/>
    <n v="-4"/>
    <n v="-527.04"/>
  </r>
  <r>
    <n v="240"/>
    <s v="VP/0004796"/>
    <s v="28/04/2016"/>
    <n v="606.95000000000005"/>
    <s v="31/05/2016"/>
    <s v="27/05/2016"/>
    <n v="606.95000000000005"/>
    <x v="1"/>
    <n v="-4"/>
    <n v="-2427.8000000000002"/>
  </r>
  <r>
    <n v="241"/>
    <s v="2/2016"/>
    <s v="30/04/2016"/>
    <n v="559.98"/>
    <s v="31/05/2016"/>
    <s v="27/05/2016"/>
    <n v="559.98"/>
    <x v="1"/>
    <n v="-4"/>
    <n v="-2239.92"/>
  </r>
  <r>
    <n v="242"/>
    <s v="127/16"/>
    <s v="29/04/2016"/>
    <n v="350.75"/>
    <s v="31/05/2016"/>
    <s v="27/05/2016"/>
    <n v="350.75"/>
    <x v="1"/>
    <n v="-4"/>
    <n v="-1403"/>
  </r>
  <r>
    <n v="243"/>
    <s v="586"/>
    <s v="29/04/2016"/>
    <n v="721.84"/>
    <s v="31/05/2016"/>
    <s v="27/05/2016"/>
    <n v="721.84"/>
    <x v="1"/>
    <n v="-4"/>
    <n v="-2887.36"/>
  </r>
  <r>
    <n v="244"/>
    <s v="5/19"/>
    <s v="12/05/2016"/>
    <n v="2928"/>
    <s v="31/05/2016"/>
    <s v="27/05/2016"/>
    <n v="2928"/>
    <x v="1"/>
    <n v="-4"/>
    <n v="-11712"/>
  </r>
  <r>
    <n v="245"/>
    <s v="12/A"/>
    <s v="12/05/2016"/>
    <n v="970.36"/>
    <s v="31/05/2016"/>
    <s v="27/05/2016"/>
    <n v="970.36"/>
    <x v="1"/>
    <n v="-4"/>
    <n v="-3881.44"/>
  </r>
  <r>
    <n v="246"/>
    <s v="180609"/>
    <s v="10/02/2016"/>
    <n v="559"/>
    <s v="10/05/2016"/>
    <s v="27/05/2016"/>
    <n v="559"/>
    <x v="1"/>
    <n v="17"/>
    <n v="9503"/>
  </r>
  <r>
    <n v="247"/>
    <s v="0116005019"/>
    <s v="29/04/2016"/>
    <n v="17934"/>
    <s v="31/05/2016"/>
    <s v="27/05/2016"/>
    <n v="17934"/>
    <x v="1"/>
    <n v="-4"/>
    <n v="-71736"/>
  </r>
  <r>
    <n v="248"/>
    <s v="197/2016"/>
    <s v="30/04/2016"/>
    <n v="1933.7"/>
    <s v="31/05/2016"/>
    <s v="27/05/2016"/>
    <n v="1933.7"/>
    <x v="1"/>
    <n v="-4"/>
    <n v="-7734.8"/>
  </r>
  <r>
    <n v="249"/>
    <s v="1/PA"/>
    <s v="16/05/2016"/>
    <n v="1500"/>
    <s v="31/05/2016"/>
    <s v="27/05/2016"/>
    <n v="1500"/>
    <x v="1"/>
    <n v="-4"/>
    <n v="-6000"/>
  </r>
  <r>
    <n v="250"/>
    <s v="8"/>
    <s v="18/05/2016"/>
    <n v="252.03"/>
    <s v="31/05/2016"/>
    <s v="27/05/2016"/>
    <n v="210.71"/>
    <x v="1"/>
    <n v="-4"/>
    <n v="-1008.12"/>
  </r>
  <r>
    <n v="251"/>
    <s v="1PA"/>
    <s v="31/03/2016"/>
    <n v="23138.89"/>
    <d v="2016-05-25T00:00:00"/>
    <s v="30/05/2016"/>
    <n v="12051.94"/>
    <x v="1"/>
    <n v="5"/>
    <n v="115694.45"/>
  </r>
  <r>
    <n v="252"/>
    <s v="6"/>
    <s v="16/05/2016"/>
    <n v="252.03"/>
    <s v="31/05/2016"/>
    <s v="27/05/2016"/>
    <n v="210.71"/>
    <x v="1"/>
    <n v="-4"/>
    <n v="-1008.12"/>
  </r>
  <r>
    <n v="253"/>
    <s v="8716036829"/>
    <s v="22/02/2016"/>
    <n v="484.4"/>
    <s v="22/03/2016"/>
    <s v="27/05/2016"/>
    <n v="484.4"/>
    <x v="1"/>
    <n v="66"/>
    <n v="31970.399999999998"/>
  </r>
  <r>
    <n v="254"/>
    <s v="8716075333"/>
    <s v="29/03/2016"/>
    <n v="113.7"/>
    <s v="29/04/2016"/>
    <s v="27/05/2016"/>
    <n v="113.7"/>
    <x v="1"/>
    <n v="28"/>
    <n v="3183.6"/>
  </r>
  <r>
    <n v="255"/>
    <s v="8716104921"/>
    <s v="20/04/2016"/>
    <n v="403.17"/>
    <s v="20/05/2016"/>
    <s v="27/05/2016"/>
    <n v="403.17"/>
    <x v="1"/>
    <n v="7"/>
    <n v="2822.19"/>
  </r>
  <r>
    <n v="256"/>
    <s v="8716118699"/>
    <s v="10/05/2016"/>
    <n v="108.51"/>
    <s v="10/06/2016"/>
    <s v="30/05/2016"/>
    <n v="108.51"/>
    <x v="1"/>
    <n v="-11"/>
    <n v="-1193.6100000000001"/>
  </r>
  <r>
    <n v="257"/>
    <s v="8716115320"/>
    <s v="03/05/2016"/>
    <n v="28"/>
    <s v="03/06/2016"/>
    <s v="27/05/2016"/>
    <n v="28"/>
    <x v="1"/>
    <n v="-7"/>
    <n v="-196"/>
  </r>
  <r>
    <n v="258"/>
    <s v="8716092900"/>
    <s v="12/04/2016"/>
    <n v="197.8"/>
    <d v="2016-06-11T00:00:00"/>
    <s v="27/05/2016"/>
    <n v="197.8"/>
    <x v="1"/>
    <n v="-15"/>
    <n v="-2967"/>
  </r>
  <r>
    <n v="259"/>
    <s v="78/PA"/>
    <s v="19/05/2016"/>
    <n v="336.72"/>
    <s v="19/06/2016"/>
    <s v="30/05/2016"/>
    <n v="336.72"/>
    <x v="1"/>
    <n v="-20"/>
    <n v="-6734.4000000000005"/>
  </r>
  <r>
    <n v="260"/>
    <s v="7X01379715"/>
    <s v="14/04/2016"/>
    <n v="1483.11"/>
    <s v="24/06/2016"/>
    <s v="22/06/2016"/>
    <n v="1483.11"/>
    <x v="1"/>
    <n v="-2"/>
    <n v="-2966.22"/>
  </r>
  <r>
    <n v="261"/>
    <s v="321018096"/>
    <s v="02/05/2016"/>
    <n v="927.2"/>
    <s v="15/06/2016"/>
    <s v="15/06/2016"/>
    <n v="927.2"/>
    <x v="1"/>
    <n v="0"/>
    <n v="0"/>
  </r>
  <r>
    <n v="262"/>
    <s v="PA0002584"/>
    <s v="30/04/2016"/>
    <n v="24059.38"/>
    <s v="31/05/2016"/>
    <s v="09/06/2016"/>
    <n v="24059.38"/>
    <x v="1"/>
    <n v="9"/>
    <n v="216534.42"/>
  </r>
  <r>
    <n v="263"/>
    <s v="6662502173"/>
    <s v="31/05/2016"/>
    <n v="6867.22"/>
    <s v="31/05/2016"/>
    <s v="03/06/2016"/>
    <n v="6867.22"/>
    <x v="1"/>
    <n v="3"/>
    <n v="20601.66"/>
  </r>
  <r>
    <n v="264"/>
    <s v="48PA/2016"/>
    <s v="01/06/2016"/>
    <n v="2661.22"/>
    <s v="01/06/2016"/>
    <s v="09/06/2016"/>
    <n v="2661.22"/>
    <x v="1"/>
    <n v="8"/>
    <n v="21289.759999999998"/>
  </r>
  <r>
    <n v="265"/>
    <s v="15I6"/>
    <s v="01/06/2016"/>
    <n v="25452.04"/>
    <d v="2016-06-05T00:00:00"/>
    <s v="09/06/2016"/>
    <n v="25452.04"/>
    <x v="1"/>
    <n v="4"/>
    <n v="101808.16"/>
  </r>
  <r>
    <n v="266"/>
    <s v="13/A"/>
    <s v="30/05/2016"/>
    <n v="436.76"/>
    <s v="30/06/2016"/>
    <s v="09/06/2016"/>
    <n v="436.76"/>
    <x v="1"/>
    <n v="-21"/>
    <n v="-9171.9599999999991"/>
  </r>
  <r>
    <n v="267"/>
    <s v="9"/>
    <s v="30/05/2016"/>
    <n v="252.03"/>
    <s v="30/05/2016"/>
    <s v="09/06/2016"/>
    <n v="210.71"/>
    <x v="1"/>
    <n v="10"/>
    <n v="2520.3000000000002"/>
  </r>
  <r>
    <n v="268"/>
    <s v="1/PA"/>
    <s v="01/06/2016"/>
    <n v="3244.25"/>
    <s v="01/06/2016"/>
    <s v="09/06/2016"/>
    <n v="2712.41"/>
    <x v="1"/>
    <n v="8"/>
    <n v="25954"/>
  </r>
  <r>
    <n v="269"/>
    <s v="999 C"/>
    <s v="08/06/2016"/>
    <n v="360"/>
    <s v="08/06/2016"/>
    <s v="10/06/2016"/>
    <n v="306"/>
    <x v="1"/>
    <n v="2"/>
    <n v="720"/>
  </r>
  <r>
    <n v="270"/>
    <s v="3/01"/>
    <s v="02/06/2016"/>
    <n v="3244.25"/>
    <d v="2016-06-10T00:00:00"/>
    <s v="17/06/2016"/>
    <n v="2712.41"/>
    <x v="1"/>
    <n v="7"/>
    <n v="22709.75"/>
  </r>
  <r>
    <n v="271"/>
    <s v="000021/PA"/>
    <s v="29/04/2016"/>
    <n v="793"/>
    <s v="08/06/2016"/>
    <s v="17/06/2016"/>
    <n v="793"/>
    <x v="1"/>
    <n v="9"/>
    <n v="7137"/>
  </r>
  <r>
    <n v="272"/>
    <s v="FATPAM 23"/>
    <s v="09/06/2016"/>
    <n v="19347.3"/>
    <s v="30/06/2016"/>
    <s v="17/06/2016"/>
    <n v="16297.6"/>
    <x v="1"/>
    <n v="-13"/>
    <n v="-251514.9"/>
  </r>
  <r>
    <n v="273"/>
    <s v="1/PA"/>
    <s v="16/06/2016"/>
    <n v="4756.41"/>
    <s v="16/06/2016"/>
    <s v="30/06/2016"/>
    <n v="3976.67"/>
    <x v="1"/>
    <n v="14"/>
    <n v="66589.739999999991"/>
  </r>
  <r>
    <n v="274"/>
    <s v="33"/>
    <s v="18/05/2016"/>
    <n v="297.7"/>
    <s v="18/06/2016"/>
    <s v="30/06/2016"/>
    <n v="248.9"/>
    <x v="1"/>
    <n v="12"/>
    <n v="3572.3999999999996"/>
  </r>
  <r>
    <n v="275"/>
    <s v="39PA"/>
    <s v="16/05/2016"/>
    <n v="1657.18"/>
    <d v="2016-06-11T00:00:00"/>
    <s v="24/06/2016"/>
    <n v="1657.18"/>
    <x v="1"/>
    <n v="13"/>
    <n v="21543.34"/>
  </r>
  <r>
    <n v="276"/>
    <s v="287/2016"/>
    <s v="31/05/2016"/>
    <n v="1933.7"/>
    <s v="30/06/2016"/>
    <s v="30/06/2016"/>
    <n v="1933.7"/>
    <x v="1"/>
    <n v="0"/>
    <n v="0"/>
  </r>
  <r>
    <n v="277"/>
    <s v="5/16"/>
    <s v="22/04/2016"/>
    <n v="41480"/>
    <s v="22/06/2016"/>
    <s v="24/06/2016"/>
    <n v="41480"/>
    <x v="1"/>
    <n v="2"/>
    <n v="82960"/>
  </r>
  <r>
    <n v="278"/>
    <s v="774"/>
    <s v="31/05/2016"/>
    <n v="721.84"/>
    <s v="30/06/2016"/>
    <s v="30/06/2016"/>
    <n v="721.84"/>
    <x v="1"/>
    <n v="0"/>
    <n v="0"/>
  </r>
  <r>
    <n v="279"/>
    <s v="166/16"/>
    <s v="31/05/2016"/>
    <n v="1037"/>
    <s v="30/06/2016"/>
    <s v="30/06/2016"/>
    <n v="1037"/>
    <x v="1"/>
    <n v="0"/>
    <n v="0"/>
  </r>
  <r>
    <n v="280"/>
    <s v="165/16"/>
    <s v="31/05/2016"/>
    <n v="350.75"/>
    <s v="30/06/2016"/>
    <s v="30/06/2016"/>
    <n v="350.75"/>
    <x v="1"/>
    <n v="0"/>
    <n v="0"/>
  </r>
  <r>
    <n v="281"/>
    <s v="10/01"/>
    <s v="13/06/2016"/>
    <n v="252.03"/>
    <d v="2016-06-30T00:00:00"/>
    <s v="30/06/2016"/>
    <n v="210.72"/>
    <x v="1"/>
    <n v="0"/>
    <n v="0"/>
  </r>
  <r>
    <n v="282"/>
    <s v="153"/>
    <s v="23/05/2016"/>
    <n v="660.8"/>
    <d v="2016-06-17T00:00:00"/>
    <s v="30/06/2016"/>
    <n v="582.79999999999995"/>
    <x v="1"/>
    <n v="13"/>
    <n v="8590.4"/>
  </r>
  <r>
    <n v="283"/>
    <s v="8E/16"/>
    <s v="20/06/2016"/>
    <n v="252.03"/>
    <s v="30/06/2016"/>
    <s v="30/06/2016"/>
    <n v="210.71"/>
    <x v="1"/>
    <n v="0"/>
    <n v="0"/>
  </r>
  <r>
    <n v="284"/>
    <s v="124"/>
    <s v="26/05/2016"/>
    <n v="435.54"/>
    <s v="30/06/2016"/>
    <s v="30/06/2016"/>
    <n v="435.54"/>
    <x v="1"/>
    <n v="0"/>
    <n v="0"/>
  </r>
  <r>
    <n v="285"/>
    <s v="98"/>
    <s v="02/05/2016"/>
    <n v="252.54"/>
    <s v="30/06/2016"/>
    <s v="30/06/2016"/>
    <n v="252.54"/>
    <x v="1"/>
    <n v="0"/>
    <n v="0"/>
  </r>
  <r>
    <n v="286"/>
    <s v="PA 005/16"/>
    <s v="16/05/2016"/>
    <n v="479.7"/>
    <s v="30/06/2016"/>
    <s v="30/06/2016"/>
    <n v="479.7"/>
    <x v="1"/>
    <n v="0"/>
    <n v="0"/>
  </r>
  <r>
    <n v="287"/>
    <s v="1017/2016"/>
    <s v="12/04/2016"/>
    <n v="464.45"/>
    <s v="30/06/2016"/>
    <s v="30/06/2016"/>
    <n v="464.45"/>
    <x v="1"/>
    <n v="0"/>
    <n v="0"/>
  </r>
  <r>
    <n v="288"/>
    <s v="1601010391"/>
    <s v="16/05/2016"/>
    <n v="990"/>
    <s v="30/06/2016"/>
    <s v="30/06/2016"/>
    <n v="990"/>
    <x v="1"/>
    <n v="0"/>
    <n v="0"/>
  </r>
  <r>
    <n v="289"/>
    <s v="24E"/>
    <s v="03/05/2016"/>
    <n v="3524.73"/>
    <s v="30/06/2016"/>
    <s v="30/06/2016"/>
    <n v="2969.13"/>
    <x v="1"/>
    <n v="0"/>
    <n v="0"/>
  </r>
  <r>
    <n v="290"/>
    <s v="25E"/>
    <s v="03/05/2016"/>
    <n v="2594.6999999999998"/>
    <s v="30/06/2016"/>
    <s v="30/06/2016"/>
    <n v="2185.6999999999998"/>
    <x v="1"/>
    <n v="0"/>
    <n v="0"/>
  </r>
  <r>
    <n v="291"/>
    <s v="135"/>
    <s v="17/05/2016"/>
    <n v="825"/>
    <s v="30/06/2016"/>
    <s v="30/06/2016"/>
    <n v="825"/>
    <x v="1"/>
    <n v="0"/>
    <n v="0"/>
  </r>
  <r>
    <n v="292"/>
    <s v="136"/>
    <s v="17/05/2016"/>
    <n v="825"/>
    <s v="30/06/2016"/>
    <s v="30/06/2016"/>
    <n v="825"/>
    <x v="1"/>
    <n v="0"/>
    <n v="0"/>
  </r>
  <r>
    <n v="293"/>
    <s v="137"/>
    <s v="17/05/2016"/>
    <n v="902"/>
    <s v="30/06/2016"/>
    <s v="30/06/2016"/>
    <n v="902"/>
    <x v="1"/>
    <n v="0"/>
    <n v="0"/>
  </r>
  <r>
    <n v="294"/>
    <s v="138"/>
    <s v="17/05/2016"/>
    <n v="825"/>
    <s v="30/06/2016"/>
    <s v="30/06/2016"/>
    <n v="825"/>
    <x v="1"/>
    <n v="0"/>
    <n v="0"/>
  </r>
  <r>
    <n v="295"/>
    <s v="139"/>
    <s v="17/05/2016"/>
    <n v="1650"/>
    <s v="30/06/2016"/>
    <s v="30/06/2016"/>
    <n v="1650"/>
    <x v="1"/>
    <n v="0"/>
    <n v="0"/>
  </r>
  <r>
    <n v="296"/>
    <s v="05"/>
    <s v="27/06/2016"/>
    <n v="71980"/>
    <s v="30/06/2016"/>
    <s v="30/06/2016"/>
    <n v="71980"/>
    <x v="1"/>
    <n v="0"/>
    <n v="0"/>
  </r>
  <r>
    <n v="297"/>
    <s v="06"/>
    <s v="27/06/2016"/>
    <n v="184466.93"/>
    <s v="30/06/2016"/>
    <s v="30/06/2016"/>
    <n v="184466.93"/>
    <x v="1"/>
    <n v="0"/>
    <n v="0"/>
  </r>
  <r>
    <n v="298"/>
    <s v="16P00005"/>
    <s v="30-01-2016"/>
    <n v="951.6"/>
    <d v="2016-07-12T00:00:00"/>
    <s v="19-07-2016"/>
    <n v="951.6"/>
    <x v="2"/>
    <n v="7"/>
    <n v="6661.2"/>
  </r>
  <r>
    <n v="299"/>
    <s v="8W00259817"/>
    <s v="06-04-2016"/>
    <n v="262.31"/>
    <s v="14-07-2016"/>
    <s v="14-07-2016"/>
    <n v="262.31"/>
    <x v="2"/>
    <n v="0"/>
    <n v="0"/>
  </r>
  <r>
    <n v="300"/>
    <s v="116991"/>
    <s v="10-04-2016"/>
    <n v="18771"/>
    <s v="14-07-2016"/>
    <s v="18-07-2016"/>
    <n v="18771"/>
    <x v="2"/>
    <n v="4"/>
    <n v="75084"/>
  </r>
  <r>
    <n v="301"/>
    <s v="0511"/>
    <s v="21-04-2016"/>
    <n v="244"/>
    <d v="2016-09-14T00:00:00"/>
    <s v="29-09-2016"/>
    <n v="244"/>
    <x v="2"/>
    <n v="15"/>
    <n v="3660"/>
  </r>
  <r>
    <n v="302"/>
    <s v="15I4"/>
    <s v="02-05-2016"/>
    <n v="92720"/>
    <d v="2016-07-08T00:00:00"/>
    <s v="14-07-2016"/>
    <n v="92720"/>
    <x v="2"/>
    <n v="6"/>
    <n v="556320"/>
  </r>
  <r>
    <n v="303"/>
    <s v="3410002494"/>
    <s v="10-05-2016"/>
    <n v="14640"/>
    <s v="10-07-2016"/>
    <s v="05-07-2016"/>
    <n v="14640"/>
    <x v="2"/>
    <n v="-5"/>
    <n v="-73200"/>
  </r>
  <r>
    <n v="304"/>
    <s v="104/PA"/>
    <s v="18-05-2016"/>
    <n v="805.2"/>
    <s v="18-07-2016"/>
    <s v="14-07-2016"/>
    <n v="805.2"/>
    <x v="2"/>
    <n v="-4"/>
    <n v="-3220.8"/>
  </r>
  <r>
    <n v="305"/>
    <s v="2016303699"/>
    <s v="31-05-2016"/>
    <n v="4790.76"/>
    <s v="30-06-2016"/>
    <s v="08-07-2016"/>
    <n v="4790.76"/>
    <x v="2"/>
    <n v="8"/>
    <n v="38326.080000000002"/>
  </r>
  <r>
    <n v="306"/>
    <s v="128"/>
    <s v="01-06-2016"/>
    <n v="252.54"/>
    <s v="31-07-2016"/>
    <s v="27-07-2016"/>
    <n v="252.54"/>
    <x v="2"/>
    <n v="-4"/>
    <n v="-1010.16"/>
  </r>
  <r>
    <n v="307"/>
    <s v="321025799"/>
    <s v="02-06-2016"/>
    <n v="927.2"/>
    <s v="31-07-2016"/>
    <s v="04-07-2016"/>
    <n v="927.2"/>
    <x v="2"/>
    <n v="-27"/>
    <n v="-25034.400000000001"/>
  </r>
  <r>
    <n v="308"/>
    <s v="1584/2016"/>
    <s v="06-06-2016"/>
    <n v="278.16000000000003"/>
    <s v="31-08-2016"/>
    <s v="27-07-2016"/>
    <n v="278.16000000000003"/>
    <x v="2"/>
    <n v="-35"/>
    <n v="-9735.6"/>
  </r>
  <r>
    <n v="309"/>
    <s v="8A00559488"/>
    <s v="07-06-2016"/>
    <n v="4.8600000000000003"/>
    <s v="30-08-2016"/>
    <s v="05-08-2016"/>
    <n v="4.8600000000000003"/>
    <x v="2"/>
    <n v="-25"/>
    <n v="-121.50000000000001"/>
  </r>
  <r>
    <n v="310"/>
    <s v="8W00391377"/>
    <s v="07-06-2016"/>
    <n v="349.33"/>
    <s v="14-09-2016"/>
    <s v="14-09-2016"/>
    <n v="349.33"/>
    <x v="2"/>
    <n v="0"/>
    <n v="0"/>
  </r>
  <r>
    <n v="311"/>
    <s v="8W00396623"/>
    <s v="07-06-2016"/>
    <n v="24.31"/>
    <s v="31-08-2016"/>
    <s v="05-08-2016"/>
    <n v="24.31"/>
    <x v="2"/>
    <n v="-26"/>
    <n v="-632.05999999999995"/>
  </r>
  <r>
    <n v="312"/>
    <s v="8716159474"/>
    <s v="13-06-2016"/>
    <n v="49"/>
    <s v="13-07-2016"/>
    <s v="14-07-2016"/>
    <n v="49"/>
    <x v="2"/>
    <n v="1"/>
    <n v="49"/>
  </r>
  <r>
    <n v="313"/>
    <s v="135"/>
    <s v="14-06-2016"/>
    <n v="420.9"/>
    <s v="31-07-2016"/>
    <s v="27-07-2016"/>
    <n v="420.9"/>
    <x v="2"/>
    <n v="-4"/>
    <n v="-1683.6"/>
  </r>
  <r>
    <n v="314"/>
    <s v="16-204076"/>
    <s v="14-06-2016"/>
    <n v="2284.19"/>
    <s v="31-08-2016"/>
    <s v="13-07-2016"/>
    <n v="2284.19"/>
    <x v="2"/>
    <n v="-49"/>
    <n v="-111925.31"/>
  </r>
  <r>
    <n v="315"/>
    <s v="695/FATT"/>
    <s v="16-06-2016"/>
    <n v="3605"/>
    <s v="31-07-2016"/>
    <s v="27-07-2016"/>
    <n v="3605"/>
    <x v="2"/>
    <n v="-4"/>
    <n v="-14420"/>
  </r>
  <r>
    <n v="316"/>
    <s v="E000326270"/>
    <s v="17-06-2016"/>
    <n v="607.38"/>
    <s v="17-06-2016"/>
    <s v="25-07-2016"/>
    <n v="607.38"/>
    <x v="2"/>
    <n v="38"/>
    <n v="23080.44"/>
  </r>
  <r>
    <n v="317"/>
    <s v="1742/2016"/>
    <s v="20-06-2016"/>
    <n v="858"/>
    <s v="20-07-2016"/>
    <s v="14-07-2016"/>
    <n v="858"/>
    <x v="2"/>
    <n v="-6"/>
    <n v="-5148"/>
  </r>
  <r>
    <n v="318"/>
    <s v="610001382"/>
    <s v="20-06-2016"/>
    <n v="317.2"/>
    <s v="31-07-2016"/>
    <s v="05-08-2016"/>
    <n v="317.2"/>
    <x v="2"/>
    <n v="5"/>
    <n v="1586"/>
  </r>
  <r>
    <n v="319"/>
    <s v="PA 007/16"/>
    <s v="20-06-2016"/>
    <n v="479.7"/>
    <s v="31-07-2016"/>
    <s v="27-07-2016"/>
    <n v="479.7"/>
    <x v="2"/>
    <n v="-4"/>
    <n v="-1918.8"/>
  </r>
  <r>
    <n v="320"/>
    <s v="1"/>
    <s v="27-06-2016"/>
    <n v="2712.4"/>
    <d v="2016-06-30T00:00:00"/>
    <s v="05-07-2016"/>
    <n v="2180.56"/>
    <x v="2"/>
    <n v="5"/>
    <n v="13562"/>
  </r>
  <r>
    <n v="321"/>
    <s v="16/301337"/>
    <s v="28-06-2016"/>
    <n v="983.26"/>
    <s v="31-07-2016"/>
    <s v="27-07-2016"/>
    <n v="983.26"/>
    <x v="2"/>
    <n v="-4"/>
    <n v="-3933.04"/>
  </r>
  <r>
    <n v="322"/>
    <s v="14/A"/>
    <s v="29-06-2016"/>
    <n v="478.24"/>
    <d v="2016-06-30T00:00:00"/>
    <s v="05-07-2016"/>
    <n v="478.24"/>
    <x v="2"/>
    <n v="5"/>
    <n v="2391.1999999999998"/>
  </r>
  <r>
    <n v="323"/>
    <s v="000029/PA"/>
    <s v="30-06-2016"/>
    <n v="292.8"/>
    <s v="31-07-2016"/>
    <s v="27-07-2016"/>
    <n v="292.8"/>
    <x v="2"/>
    <n v="-4"/>
    <n v="-1171.2"/>
  </r>
  <r>
    <n v="324"/>
    <s v="000031/PA"/>
    <s v="30-06-2016"/>
    <n v="732"/>
    <s v="31-07-2016"/>
    <s v="27-07-2016"/>
    <n v="732"/>
    <x v="2"/>
    <n v="-4"/>
    <n v="-2928"/>
  </r>
  <r>
    <n v="325"/>
    <s v="110036/EB"/>
    <s v="30-06-2016"/>
    <n v="9.15"/>
    <s v="30-06-2016"/>
    <s v="25-07-2016"/>
    <n v="9.15"/>
    <x v="2"/>
    <n v="25"/>
    <n v="228.75"/>
  </r>
  <r>
    <n v="326"/>
    <s v="16P00011"/>
    <s v="30-06-2016"/>
    <n v="414.8"/>
    <s v="31-07-2016"/>
    <s v="27-07-2016"/>
    <n v="414.8"/>
    <x v="2"/>
    <n v="-4"/>
    <n v="-1659.2"/>
  </r>
  <r>
    <n v="327"/>
    <s v="184"/>
    <s v="30-06-2016"/>
    <n v="1342"/>
    <s v="31-07-2016"/>
    <s v="29-07-2016"/>
    <n v="1342"/>
    <x v="2"/>
    <n v="-2"/>
    <n v="-2684"/>
  </r>
  <r>
    <n v="328"/>
    <s v="205/16"/>
    <s v="30-06-2016"/>
    <n v="350.75"/>
    <s v="31-07-2016"/>
    <s v="27-07-2016"/>
    <n v="350.75"/>
    <x v="2"/>
    <n v="-4"/>
    <n v="-1403"/>
  </r>
  <r>
    <n v="329"/>
    <s v="3/2016"/>
    <s v="30-06-2016"/>
    <n v="559.98"/>
    <s v="31-07-2016"/>
    <s v="27-07-2016"/>
    <n v="559.98"/>
    <x v="2"/>
    <n v="-4"/>
    <n v="-2239.92"/>
  </r>
  <r>
    <n v="330"/>
    <s v="329/2016"/>
    <s v="30-06-2016"/>
    <n v="1933.7"/>
    <s v="31-07-2016"/>
    <s v="27-07-2016"/>
    <n v="1933.7"/>
    <x v="2"/>
    <n v="-4"/>
    <n v="-7734.8"/>
  </r>
  <r>
    <n v="331"/>
    <s v="900"/>
    <s v="30-06-2016"/>
    <n v="721.84"/>
    <s v="31-07-2016"/>
    <s v="27-07-2016"/>
    <n v="721.84"/>
    <x v="2"/>
    <n v="-4"/>
    <n v="-2887.36"/>
  </r>
  <r>
    <n v="332"/>
    <s v="15I8"/>
    <s v="01-07-2016"/>
    <n v="25452.04"/>
    <s v="01-08-2016"/>
    <s v="27-07-2016"/>
    <n v="25452.04"/>
    <x v="2"/>
    <n v="-5"/>
    <n v="-127260.20000000001"/>
  </r>
  <r>
    <n v="333"/>
    <s v="1601013956"/>
    <s v="01-07-2016"/>
    <n v="1016.4"/>
    <s v="31-08-2016"/>
    <s v="08-09-2016"/>
    <n v="1016.4"/>
    <x v="2"/>
    <n v="8"/>
    <n v="8131.2"/>
  </r>
  <r>
    <n v="334"/>
    <s v="321026225"/>
    <s v="02-07-2016"/>
    <n v="927.2"/>
    <s v="02-08-2016"/>
    <s v="03-08-2016"/>
    <n v="927.2"/>
    <x v="2"/>
    <n v="1"/>
    <n v="927.2"/>
  </r>
  <r>
    <n v="335"/>
    <s v="E000353359"/>
    <s v="03-07-2016"/>
    <n v="1269.19"/>
    <s v="02-08-2016"/>
    <s v="05-08-2016"/>
    <n v="1269.19"/>
    <x v="2"/>
    <n v="3"/>
    <n v="3807.57"/>
  </r>
  <r>
    <n v="336"/>
    <s v="150"/>
    <s v="04-07-2016"/>
    <n v="252.54"/>
    <s v="31-08-2016"/>
    <s v="25-08-2016"/>
    <n v="252.54"/>
    <x v="2"/>
    <n v="-6"/>
    <n v="-1515.24"/>
  </r>
  <r>
    <n v="337"/>
    <s v="136/PA-"/>
    <s v="05-07-2016"/>
    <n v="1667.13"/>
    <s v="31-08-2016"/>
    <s v="25-08-2016"/>
    <n v="1667.13"/>
    <x v="2"/>
    <n v="-6"/>
    <n v="-10002.780000000001"/>
  </r>
  <r>
    <n v="338"/>
    <s v="16-204831"/>
    <s v="05-07-2016"/>
    <n v="2858.2"/>
    <s v="30-09-2016"/>
    <s v="03-08-2016"/>
    <n v="2858.2"/>
    <x v="2"/>
    <n v="-58"/>
    <n v="-165775.59999999998"/>
  </r>
  <r>
    <n v="339"/>
    <s v="250121"/>
    <s v="05-07-2016"/>
    <n v="351.36"/>
    <d v="2016-07-28T00:00:00"/>
    <s v="28-07-2016"/>
    <n v="351.36"/>
    <x v="2"/>
    <n v="0"/>
    <n v="0"/>
  </r>
  <r>
    <n v="340"/>
    <s v="33E"/>
    <s v="05-07-2016"/>
    <n v="3524.73"/>
    <s v="31-08-2016"/>
    <s v="25-08-2016"/>
    <n v="2969.13"/>
    <x v="2"/>
    <n v="-6"/>
    <n v="-21148.38"/>
  </r>
  <r>
    <n v="341"/>
    <s v="34E"/>
    <s v="05-07-2016"/>
    <n v="2594.6999999999998"/>
    <s v="31-08-2016"/>
    <s v="25-08-2016"/>
    <n v="2185.6999999999998"/>
    <x v="2"/>
    <n v="-6"/>
    <n v="-15568.199999999999"/>
  </r>
  <r>
    <n v="342"/>
    <s v="219"/>
    <s v="06-07-2016"/>
    <n v="3300"/>
    <s v="31-08-2016"/>
    <s v="25-08-2016"/>
    <n v="3300"/>
    <x v="2"/>
    <n v="-6"/>
    <n v="-19800"/>
  </r>
  <r>
    <n v="343"/>
    <s v="8016083721"/>
    <s v="06-07-2016"/>
    <n v="0.82"/>
    <s v="06-08-2016"/>
    <s v="25-08-2016"/>
    <n v="0.82"/>
    <x v="2"/>
    <n v="19"/>
    <n v="15.579999999999998"/>
  </r>
  <r>
    <n v="344"/>
    <s v="8716177695"/>
    <s v="06-07-2016"/>
    <n v="206.25"/>
    <s v="06-08-2016"/>
    <s v="25-08-2016"/>
    <n v="206.25"/>
    <x v="2"/>
    <n v="19"/>
    <n v="3918.75"/>
  </r>
  <r>
    <n v="345"/>
    <s v="1"/>
    <s v="07-07-2016"/>
    <n v="4756.41"/>
    <s v="31-07-2016"/>
    <s v="27-07-2016"/>
    <n v="3976.67"/>
    <x v="2"/>
    <n v="-4"/>
    <n v="-19025.64"/>
  </r>
  <r>
    <n v="346"/>
    <s v="2"/>
    <s v="07-07-2016"/>
    <n v="252.03"/>
    <s v="31-07-2016"/>
    <s v="29-07-2016"/>
    <n v="210.71"/>
    <x v="2"/>
    <n v="-2"/>
    <n v="-504.06"/>
  </r>
  <r>
    <n v="347"/>
    <s v="7"/>
    <s v="07-07-2016"/>
    <n v="29166.49"/>
    <s v="31-07-2016"/>
    <s v="27-07-2016"/>
    <n v="29166.49"/>
    <x v="2"/>
    <n v="-4"/>
    <n v="-116665.96"/>
  </r>
  <r>
    <n v="348"/>
    <s v="29/16/CS"/>
    <s v="08-07-2016"/>
    <n v="12632.26"/>
    <s v="08-07-2016"/>
    <s v="08-07-2016"/>
    <n v="12632.26"/>
    <x v="2"/>
    <n v="0"/>
    <n v="0"/>
  </r>
  <r>
    <n v="349"/>
    <s v="FATTPA 11_"/>
    <s v="08-07-2016"/>
    <n v="74.97"/>
    <s v="08-07-2016"/>
    <s v="05-08-2016"/>
    <n v="74.97"/>
    <x v="2"/>
    <n v="28"/>
    <n v="2099.16"/>
  </r>
  <r>
    <n v="350"/>
    <s v="706_2016"/>
    <s v="13-07-2016"/>
    <n v="130"/>
    <s v="31-08-2016"/>
    <s v="25-08-2016"/>
    <n v="130"/>
    <x v="2"/>
    <n v="-6"/>
    <n v="-780"/>
  </r>
  <r>
    <n v="351"/>
    <s v="FATPAM 27"/>
    <s v="14-07-2016"/>
    <n v="34650.79"/>
    <s v="31-07-2016"/>
    <s v="28-07-2016"/>
    <n v="29998.79"/>
    <x v="2"/>
    <n v="-3"/>
    <n v="-103952.37"/>
  </r>
  <r>
    <n v="352"/>
    <s v="16"/>
    <s v="15-07-2016"/>
    <n v="2537.6"/>
    <s v="31-07-2016"/>
    <s v="21-07-2016"/>
    <n v="2137.6"/>
    <x v="2"/>
    <n v="-10"/>
    <n v="-25376"/>
  </r>
  <r>
    <n v="353"/>
    <s v="2"/>
    <s v="17-07-2016"/>
    <n v="8458.67"/>
    <s v="31-07-2016"/>
    <s v="25-08-2016"/>
    <n v="7125.34"/>
    <x v="2"/>
    <n v="25"/>
    <n v="211466.75"/>
  </r>
  <r>
    <n v="354"/>
    <s v="13SEL/2016"/>
    <s v="18-07-2016"/>
    <n v="1089.95"/>
    <s v="18-07-2016"/>
    <s v="15-07-2016"/>
    <n v="1089.95"/>
    <x v="2"/>
    <n v="-3"/>
    <n v="-3269.8500000000004"/>
  </r>
  <r>
    <n v="355"/>
    <s v="14SEL/2016"/>
    <s v="18-07-2016"/>
    <n v="6487.45"/>
    <s v="18-07-2016"/>
    <s v="15-07-2016"/>
    <n v="6487.45"/>
    <x v="2"/>
    <n v="-3"/>
    <n v="-19462.349999999999"/>
  </r>
  <r>
    <n v="356"/>
    <s v="8716196210"/>
    <s v="18-07-2016"/>
    <n v="49"/>
    <s v="18-08-2016"/>
    <s v="25-08-2016"/>
    <n v="49"/>
    <x v="2"/>
    <n v="7"/>
    <n v="343"/>
  </r>
  <r>
    <n v="357"/>
    <s v="FATPAM 28"/>
    <s v="19-07-2016"/>
    <n v="11044.15"/>
    <s v="31-07-2016"/>
    <s v="28-07-2016"/>
    <n v="9303.27"/>
    <x v="2"/>
    <n v="-3"/>
    <n v="-33132.449999999997"/>
  </r>
  <r>
    <n v="358"/>
    <s v="0712"/>
    <s v="20-07-2016"/>
    <n v="146.4"/>
    <s v="31-07-2016"/>
    <s v="27-07-2016"/>
    <n v="146.4"/>
    <x v="2"/>
    <n v="-4"/>
    <n v="-585.6"/>
  </r>
  <r>
    <n v="359"/>
    <s v="5/PA"/>
    <s v="21-07-2016"/>
    <n v="252.03"/>
    <s v="31-07-2016"/>
    <s v="29-07-2016"/>
    <n v="210.71"/>
    <x v="2"/>
    <n v="-2"/>
    <n v="-504.06"/>
  </r>
  <r>
    <n v="360"/>
    <s v="1010364873"/>
    <s v="26-07-2016"/>
    <n v="1089.51"/>
    <s v="31-08-2016"/>
    <s v="25-08-2016"/>
    <n v="1089.51"/>
    <x v="2"/>
    <n v="-6"/>
    <n v="-6537.0599999999995"/>
  </r>
  <r>
    <n v="361"/>
    <s v="255"/>
    <s v="26-07-2016"/>
    <n v="1650"/>
    <s v="31-08-2016"/>
    <s v="25-08-2016"/>
    <n v="1650"/>
    <x v="2"/>
    <n v="-6"/>
    <n v="-9900"/>
  </r>
  <r>
    <n v="362"/>
    <s v="15/A"/>
    <s v="28-07-2016"/>
    <n v="544.12"/>
    <s v="31-07-2016"/>
    <s v="01-08-2016"/>
    <n v="544.12"/>
    <x v="2"/>
    <n v="1"/>
    <n v="544.12"/>
  </r>
  <r>
    <n v="363"/>
    <s v="1065"/>
    <s v="29-07-2016"/>
    <n v="721.84"/>
    <s v="31-08-2016"/>
    <s v="25-08-2016"/>
    <n v="721.84"/>
    <x v="2"/>
    <n v="-6"/>
    <n v="-4331.04"/>
  </r>
  <r>
    <n v="364"/>
    <s v="227/16"/>
    <s v="29-07-2016"/>
    <n v="350.75"/>
    <s v="31-08-2016"/>
    <s v="25-08-2016"/>
    <n v="350.75"/>
    <x v="2"/>
    <n v="-6"/>
    <n v="-2104.5"/>
  </r>
  <r>
    <n v="365"/>
    <s v="393/2016"/>
    <s v="31-07-2016"/>
    <n v="1933.7"/>
    <s v="31-08-2016"/>
    <s v="25-08-2016"/>
    <n v="1933.7"/>
    <x v="2"/>
    <n v="-6"/>
    <n v="-11602.2"/>
  </r>
  <r>
    <n v="366"/>
    <s v="168"/>
    <s v="01-08-2016"/>
    <n v="252.54"/>
    <s v="30-09-2016"/>
    <s v="29-09-2016"/>
    <n v="252.54"/>
    <x v="2"/>
    <n v="-1"/>
    <n v="-252.54"/>
  </r>
  <r>
    <n v="367"/>
    <s v="E000385252"/>
    <s v="01-08-2016"/>
    <n v="1302.19"/>
    <s v="31-08-2016"/>
    <s v="05-08-2016"/>
    <n v="1302.19"/>
    <x v="2"/>
    <n v="-26"/>
    <n v="-33856.94"/>
  </r>
  <r>
    <n v="368"/>
    <s v="15I10"/>
    <s v="02-08-2016"/>
    <n v="92720"/>
    <s v="02-10-2016"/>
    <s v="29-09-2016"/>
    <n v="92720"/>
    <x v="2"/>
    <n v="-3"/>
    <n v="-278160"/>
  </r>
  <r>
    <n v="369"/>
    <s v="321030858"/>
    <s v="02-08-2016"/>
    <n v="927.2"/>
    <s v="02-08-2016"/>
    <s v="02-09-2016"/>
    <n v="927.2"/>
    <x v="2"/>
    <n v="31"/>
    <n v="28743.200000000001"/>
  </r>
  <r>
    <n v="370"/>
    <s v="15SEL/2016"/>
    <s v="04-08-2016"/>
    <n v="338.86"/>
    <s v="04-08-2016"/>
    <s v="04-08-2016"/>
    <n v="338.86"/>
    <x v="2"/>
    <n v="0"/>
    <n v="0"/>
  </r>
  <r>
    <n v="371"/>
    <s v="16/PA"/>
    <s v="04-08-2016"/>
    <n v="5408.66"/>
    <s v="04-09-2016"/>
    <s v="08-09-2016"/>
    <n v="5408.66"/>
    <x v="2"/>
    <n v="4"/>
    <n v="21634.639999999999"/>
  </r>
  <r>
    <n v="372"/>
    <s v="21/PA"/>
    <s v="04-08-2016"/>
    <n v="5856"/>
    <s v="04-09-2016"/>
    <s v="08-09-2016"/>
    <n v="5856"/>
    <x v="2"/>
    <n v="4"/>
    <n v="23424"/>
  </r>
  <r>
    <n v="373"/>
    <s v="15I11"/>
    <s v="05-08-2016"/>
    <n v="25452.04"/>
    <s v="05-09-2016"/>
    <s v="08-09-2016"/>
    <n v="25452.04"/>
    <x v="2"/>
    <n v="3"/>
    <n v="76356.12"/>
  </r>
  <r>
    <n v="374"/>
    <s v="FATTPA 14_"/>
    <s v="08-08-2016"/>
    <n v="239.9"/>
    <s v="08-08-2016"/>
    <s v="14-09-2016"/>
    <n v="239.9"/>
    <x v="2"/>
    <n v="37"/>
    <n v="8876.3000000000011"/>
  </r>
  <r>
    <n v="375"/>
    <s v="902593"/>
    <s v="12-08-2016"/>
    <n v="35.33"/>
    <s v="30-09-2016"/>
    <s v="29-09-2016"/>
    <n v="35.33"/>
    <x v="2"/>
    <n v="-1"/>
    <n v="-35.33"/>
  </r>
  <r>
    <n v="376"/>
    <s v="16P00012"/>
    <s v="22-08-2016"/>
    <n v="207.4"/>
    <s v="30-09-2016"/>
    <s v="29-09-2016"/>
    <n v="207.4"/>
    <x v="2"/>
    <n v="-1"/>
    <n v="-207.4"/>
  </r>
  <r>
    <n v="377"/>
    <s v="6662502270"/>
    <s v="29-08-2016"/>
    <n v="6775.38"/>
    <s v="29-08-2016"/>
    <s v="07-09-2016"/>
    <n v="6775.38"/>
    <x v="2"/>
    <n v="9"/>
    <n v="60978.42"/>
  </r>
  <r>
    <n v="378"/>
    <s v="1147"/>
    <s v="31-08-2016"/>
    <n v="721.84"/>
    <s v="30-09-2016"/>
    <s v="29-09-2016"/>
    <n v="721.84"/>
    <x v="2"/>
    <n v="-1"/>
    <n v="-721.84"/>
  </r>
  <r>
    <n v="379"/>
    <s v="4/2016"/>
    <s v="31-08-2016"/>
    <n v="559.98"/>
    <s v="30-09-2016"/>
    <s v="29-09-2016"/>
    <n v="559.98"/>
    <x v="2"/>
    <n v="-1"/>
    <n v="-559.98"/>
  </r>
  <r>
    <n v="380"/>
    <s v="455/2016"/>
    <s v="31-08-2016"/>
    <n v="1933.7"/>
    <s v="30-09-2016"/>
    <s v="29-09-2016"/>
    <n v="1933.7"/>
    <x v="2"/>
    <n v="-1"/>
    <n v="-1933.7"/>
  </r>
  <r>
    <n v="381"/>
    <s v="16/A"/>
    <s v="06-09-2016"/>
    <n v="687.9"/>
    <s v="30-09-2016"/>
    <s v="14-09-2016"/>
    <n v="687.9"/>
    <x v="2"/>
    <n v="-16"/>
    <n v="-11006.4"/>
  </r>
  <r>
    <n v="382"/>
    <s v="8716238770"/>
    <s v="07-09-2016"/>
    <n v="56"/>
    <s v="07-10-2016"/>
    <s v="29-09-2016"/>
    <n v="56"/>
    <x v="2"/>
    <n v="-8"/>
    <n v="-448"/>
  </r>
  <r>
    <n v="383"/>
    <s v="8716239520"/>
    <s v="08-09-2016"/>
    <n v="28"/>
    <s v="08-10-2016"/>
    <s v="29-09-2016"/>
    <n v="28"/>
    <x v="2"/>
    <n v="-9"/>
    <n v="-252"/>
  </r>
  <r>
    <n v="384"/>
    <s v="8716239593"/>
    <s v="08-09-2016"/>
    <n v="35"/>
    <s v="08-10-2016"/>
    <s v="29-09-2016"/>
    <n v="35"/>
    <x v="2"/>
    <n v="-9"/>
    <n v="-315"/>
  </r>
  <r>
    <n v="385"/>
    <s v="FATTPA 16_"/>
    <s v="12-09-2016"/>
    <n v="15.8"/>
    <s v="12-09-2016"/>
    <s v="14-09-2016"/>
    <n v="15.8"/>
    <x v="2"/>
    <n v="2"/>
    <n v="31.6"/>
  </r>
  <r>
    <n v="386"/>
    <s v="FATPAM 38"/>
    <s v="15-09-2016"/>
    <n v="36175.949999999997"/>
    <s v="30-09-2016"/>
    <s v="29-09-2016"/>
    <n v="30473.56"/>
    <x v="2"/>
    <n v="-1"/>
    <n v="-36175.949999999997"/>
  </r>
  <r>
    <n v="387"/>
    <s v="16P00003"/>
    <s v="15-01-2016"/>
    <n v="1318.82"/>
    <d v="2016-09-30T00:00:00"/>
    <s v="07-10-2016"/>
    <n v="1318.82"/>
    <x v="3"/>
    <n v="7"/>
    <n v="9231.74"/>
  </r>
  <r>
    <n v="388"/>
    <s v="1766"/>
    <s v="31-05-2016"/>
    <n v="5270.4"/>
    <d v="2016-09-05T00:00:00"/>
    <s v="05-10-2016"/>
    <n v="4510.34"/>
    <x v="3"/>
    <n v="30"/>
    <n v="158112"/>
  </r>
  <r>
    <n v="389"/>
    <s v="PA1000034"/>
    <s v="28-06-2016"/>
    <n v="19825"/>
    <d v="2016-11-04T00:00:00"/>
    <s v="04-11-2016"/>
    <n v="19825"/>
    <x v="3"/>
    <n v="0"/>
    <n v="0"/>
  </r>
  <r>
    <n v="390"/>
    <s v="20160331"/>
    <s v="01-07-2016"/>
    <n v="5418.35"/>
    <d v="2016-11-16T00:00:00"/>
    <s v="18-11-2016"/>
    <n v="5418.35"/>
    <x v="3"/>
    <n v="2"/>
    <n v="10836.7"/>
  </r>
  <r>
    <n v="391"/>
    <s v="118992"/>
    <s v="10-07-2016"/>
    <n v="19725.419999999998"/>
    <d v="2016-11-07T00:00:00"/>
    <s v="09-11-2016"/>
    <n v="19725.419999999998"/>
    <x v="3"/>
    <n v="2"/>
    <n v="39450.839999999997"/>
  </r>
  <r>
    <n v="392"/>
    <s v="2016305103"/>
    <s v="30-07-2016"/>
    <n v="4790.76"/>
    <d v="2016-11-09T00:00:00"/>
    <s v="17-11-2016"/>
    <n v="4790.76"/>
    <x v="3"/>
    <n v="8"/>
    <n v="38326.080000000002"/>
  </r>
  <r>
    <n v="393"/>
    <s v="2706"/>
    <s v="31-07-2016"/>
    <n v="4773.58"/>
    <d v="2016-10-06T00:00:00"/>
    <s v="10-10-2016"/>
    <n v="4773.58"/>
    <x v="3"/>
    <n v="4"/>
    <n v="19094.32"/>
  </r>
  <r>
    <n v="394"/>
    <s v="4162"/>
    <s v="31-07-2016"/>
    <n v="1037"/>
    <d v="2016-10-06T00:00:00"/>
    <s v="10-10-2016"/>
    <n v="1037"/>
    <x v="3"/>
    <n v="4"/>
    <n v="4148"/>
  </r>
  <r>
    <n v="395"/>
    <s v="15I12"/>
    <s v="05-08-2016"/>
    <n v="25452.04"/>
    <s v="05-11-2016"/>
    <s v="27-10-2016"/>
    <n v="25452.04"/>
    <x v="3"/>
    <n v="-9"/>
    <n v="-229068.36000000002"/>
  </r>
  <r>
    <n v="396"/>
    <s v="8A00750317"/>
    <s v="05-08-2016"/>
    <n v="4.8600000000000003"/>
    <s v="31-10-2016"/>
    <s v="28-10-2016"/>
    <n v="4.8600000000000003"/>
    <x v="3"/>
    <n v="-3"/>
    <n v="-14.580000000000002"/>
  </r>
  <r>
    <n v="397"/>
    <s v="8W00528699"/>
    <s v="05-08-2016"/>
    <n v="235.48"/>
    <s v="05-08-2016"/>
    <s v="17-11-2016"/>
    <n v="235.48"/>
    <x v="3"/>
    <n v="104"/>
    <n v="24489.919999999998"/>
  </r>
  <r>
    <n v="398"/>
    <s v="8W00532967"/>
    <s v="05-08-2016"/>
    <n v="24.11"/>
    <s v="31-10-2016"/>
    <s v="28-10-2016"/>
    <n v="24.11"/>
    <x v="3"/>
    <n v="-3"/>
    <n v="-72.33"/>
  </r>
  <r>
    <n v="399"/>
    <s v="7X02860454"/>
    <s v="12-08-2016"/>
    <n v="1484.28"/>
    <s v="25-10-2016"/>
    <s v="24-10-2016"/>
    <n v="1484.28"/>
    <x v="3"/>
    <n v="-1"/>
    <n v="-1484.28"/>
  </r>
  <r>
    <n v="400"/>
    <s v="610001823"/>
    <s v="23-08-2016"/>
    <n v="317.2"/>
    <s v="30-09-2016"/>
    <s v="06-10-2016"/>
    <n v="317.2"/>
    <x v="3"/>
    <n v="6"/>
    <n v="1903.1999999999998"/>
  </r>
  <r>
    <n v="401"/>
    <s v="260/16"/>
    <s v="31-08-2016"/>
    <n v="350.75"/>
    <s v="30-09-2016"/>
    <s v="07-10-2016"/>
    <n v="350.75"/>
    <x v="3"/>
    <n v="7"/>
    <n v="2455.25"/>
  </r>
  <r>
    <n v="402"/>
    <s v="178"/>
    <s v="02-09-2016"/>
    <n v="252.54"/>
    <s v="31-10-2016"/>
    <s v="27-10-2016"/>
    <n v="252.54"/>
    <x v="3"/>
    <n v="-4"/>
    <n v="-1010.16"/>
  </r>
  <r>
    <n v="403"/>
    <s v="321035062"/>
    <s v="02-09-2016"/>
    <n v="927.2"/>
    <s v="02-10-2016"/>
    <s v="10-10-2016"/>
    <n v="927.2"/>
    <x v="3"/>
    <n v="8"/>
    <n v="7417.6"/>
  </r>
  <r>
    <n v="404"/>
    <s v="E000418814"/>
    <s v="02-09-2016"/>
    <n v="1549.35"/>
    <s v="02-09-2016"/>
    <s v="06-10-2016"/>
    <n v="1549.35"/>
    <x v="3"/>
    <n v="34"/>
    <n v="52677.899999999994"/>
  </r>
  <r>
    <n v="405"/>
    <s v="PA 009/16"/>
    <s v="05-09-2016"/>
    <n v="573.64"/>
    <s v="31-10-2016"/>
    <s v="27-10-2016"/>
    <n v="573.64"/>
    <x v="3"/>
    <n v="-4"/>
    <n v="-2294.56"/>
  </r>
  <r>
    <n v="406"/>
    <s v="16-207026"/>
    <s v="07-09-2016"/>
    <n v="2840.45"/>
    <s v="07-10-2016"/>
    <s v="06-10-2016"/>
    <n v="2840.45"/>
    <x v="3"/>
    <n v="-1"/>
    <n v="-2840.45"/>
  </r>
  <r>
    <n v="407"/>
    <s v="8016118893"/>
    <s v="07-09-2016"/>
    <n v="0.55000000000000004"/>
    <s v="07-11-2016"/>
    <s v="27-10-2016"/>
    <n v="0.55000000000000004"/>
    <x v="3"/>
    <n v="-11"/>
    <n v="-6.0500000000000007"/>
  </r>
  <r>
    <n v="408"/>
    <s v="8716238718"/>
    <s v="07-09-2016"/>
    <n v="747.55"/>
    <s v="07-11-2016"/>
    <s v="27-10-2016"/>
    <n v="747.55"/>
    <x v="3"/>
    <n v="-11"/>
    <n v="-8223.0499999999993"/>
  </r>
  <r>
    <n v="409"/>
    <s v="42E"/>
    <s v="08-09-2016"/>
    <n v="3524.73"/>
    <s v="31-10-2016"/>
    <s v="27-10-2016"/>
    <n v="2969.13"/>
    <x v="3"/>
    <n v="-4"/>
    <n v="-14098.92"/>
  </r>
  <r>
    <n v="410"/>
    <s v="43E"/>
    <s v="08-09-2016"/>
    <n v="2513.4899999999998"/>
    <s v="31-10-2016"/>
    <s v="27-10-2016"/>
    <n v="2117.29"/>
    <x v="3"/>
    <n v="-4"/>
    <n v="-10053.959999999999"/>
  </r>
  <r>
    <n v="411"/>
    <s v="1018611"/>
    <s v="19-09-2016"/>
    <n v="1016.4"/>
    <s v="31-10-2016"/>
    <s v="27-10-2016"/>
    <n v="1016.4"/>
    <x v="3"/>
    <n v="-4"/>
    <n v="-4065.6"/>
  </r>
  <r>
    <n v="412"/>
    <s v="284/16"/>
    <s v="21-09-2016"/>
    <n v="948.11"/>
    <s v="31-10-2016"/>
    <s v="27-10-2016"/>
    <n v="948.11"/>
    <x v="3"/>
    <n v="-4"/>
    <n v="-3792.44"/>
  </r>
  <r>
    <n v="413"/>
    <s v="9"/>
    <s v="27-09-2016"/>
    <n v="252.03"/>
    <s v="30-09-2016"/>
    <s v="05-10-2016"/>
    <n v="210.71"/>
    <x v="3"/>
    <n v="5"/>
    <n v="1260.1500000000001"/>
  </r>
  <r>
    <n v="414"/>
    <s v="999 D"/>
    <s v="28-09-2016"/>
    <n v="367.2"/>
    <s v="30-09-2016"/>
    <s v="05-10-2016"/>
    <n v="313.2"/>
    <x v="3"/>
    <n v="5"/>
    <n v="1836"/>
  </r>
  <r>
    <n v="415"/>
    <s v="10"/>
    <s v="29-09-2016"/>
    <n v="9575.83"/>
    <s v="29-09-2016"/>
    <s v="07-10-2016"/>
    <n v="9575.83"/>
    <x v="3"/>
    <n v="8"/>
    <n v="76606.64"/>
  </r>
  <r>
    <n v="416"/>
    <s v="11085"/>
    <s v="30-09-2016"/>
    <n v="79.3"/>
    <s v="31-10-2016"/>
    <s v="27-10-2016"/>
    <n v="79.3"/>
    <x v="3"/>
    <n v="-4"/>
    <n v="-317.2"/>
  </r>
  <r>
    <n v="417"/>
    <s v="1325"/>
    <s v="30-09-2016"/>
    <n v="721.84"/>
    <s v="31-10-2016"/>
    <s v="27-10-2016"/>
    <n v="721.84"/>
    <x v="3"/>
    <n v="-4"/>
    <n v="-2887.36"/>
  </r>
  <r>
    <n v="418"/>
    <s v="1410002867"/>
    <s v="30-09-2016"/>
    <n v="7960"/>
    <s v="30-11-2016"/>
    <s v="30-11-2016"/>
    <n v="7960"/>
    <x v="3"/>
    <n v="0"/>
    <n v="0"/>
  </r>
  <r>
    <n v="419"/>
    <s v="1410003019"/>
    <s v="30-09-2016"/>
    <n v="2.68"/>
    <s v="30-09-2016"/>
    <s v="11-10-2016"/>
    <n v="2.68"/>
    <x v="3"/>
    <n v="11"/>
    <n v="29.48"/>
  </r>
  <r>
    <n v="420"/>
    <s v="163843-EB"/>
    <s v="30-09-2016"/>
    <n v="6.1"/>
    <s v="30-09-2016"/>
    <s v="24-10-2016"/>
    <n v="6.1"/>
    <x v="3"/>
    <n v="24"/>
    <n v="146.39999999999998"/>
  </r>
  <r>
    <n v="421"/>
    <s v="16P00013"/>
    <s v="30-09-2016"/>
    <n v="695.4"/>
    <s v="31-10-2016"/>
    <s v="27-10-2016"/>
    <n v="695.4"/>
    <x v="3"/>
    <n v="-4"/>
    <n v="-2781.6"/>
  </r>
  <r>
    <n v="422"/>
    <s v="16P00014"/>
    <s v="30-09-2016"/>
    <n v="353.8"/>
    <s v="31-10-2016"/>
    <s v="27-10-2016"/>
    <n v="353.8"/>
    <x v="3"/>
    <n v="-4"/>
    <n v="-1415.2"/>
  </r>
  <r>
    <n v="423"/>
    <s v="18/A"/>
    <s v="30-09-2016"/>
    <n v="285.48"/>
    <s v="31-10-2016"/>
    <s v="07-10-2016"/>
    <n v="285.48"/>
    <x v="3"/>
    <n v="-24"/>
    <n v="-6851.52"/>
  </r>
  <r>
    <n v="424"/>
    <s v="301/16"/>
    <s v="30-09-2016"/>
    <n v="350.75"/>
    <s v="31-10-2016"/>
    <s v="27-10-2016"/>
    <n v="350.75"/>
    <x v="3"/>
    <n v="-4"/>
    <n v="-1403"/>
  </r>
  <r>
    <n v="425"/>
    <s v="3PA"/>
    <s v="30-09-2016"/>
    <n v="15002"/>
    <s v="31-10-2016"/>
    <s v="27-10-2016"/>
    <n v="15002"/>
    <x v="3"/>
    <n v="-4"/>
    <n v="-60008"/>
  </r>
  <r>
    <n v="426"/>
    <s v="509/2016"/>
    <s v="30-09-2016"/>
    <n v="1933.7"/>
    <s v="31-10-2016"/>
    <s v="27-10-2016"/>
    <n v="1933.7"/>
    <x v="3"/>
    <n v="-4"/>
    <n v="-7734.8"/>
  </r>
  <r>
    <n v="427"/>
    <s v="F002357"/>
    <s v="30-09-2016"/>
    <n v="305"/>
    <s v="31-10-2016"/>
    <s v="08-11-2016"/>
    <n v="305"/>
    <x v="3"/>
    <n v="8"/>
    <n v="2440"/>
  </r>
  <r>
    <n v="428"/>
    <s v="E000454127"/>
    <s v="01-10-2016"/>
    <n v="1402.39"/>
    <s v="31-10-2016"/>
    <s v="28-10-2016"/>
    <n v="1402.39"/>
    <x v="3"/>
    <n v="-3"/>
    <n v="-4207.17"/>
  </r>
  <r>
    <n v="429"/>
    <s v="321038905"/>
    <s v="02-10-2016"/>
    <n v="927.2"/>
    <s v="30-11-2016"/>
    <s v="08-11-2016"/>
    <n v="927.2"/>
    <x v="3"/>
    <n v="-22"/>
    <n v="-20398.400000000001"/>
  </r>
  <r>
    <n v="430"/>
    <s v="204"/>
    <s v="03-10-2016"/>
    <n v="336.72"/>
    <s v="30-11-2016"/>
    <s v="30-11-2016"/>
    <n v="336.72"/>
    <x v="3"/>
    <n v="0"/>
    <n v="0"/>
  </r>
  <r>
    <n v="431"/>
    <s v="3/7"/>
    <s v="04-10-2016"/>
    <n v="6588"/>
    <s v="31-12-2016"/>
    <s v="14-12-2016"/>
    <n v="6588"/>
    <x v="3"/>
    <n v="-17"/>
    <n v="-111996"/>
  </r>
  <r>
    <n v="432"/>
    <s v="26"/>
    <s v="05-10-2016"/>
    <n v="1015.04"/>
    <s v="05-10-2016"/>
    <s v="07-10-2016"/>
    <n v="855.04"/>
    <x v="3"/>
    <n v="2"/>
    <n v="2030.08"/>
  </r>
  <r>
    <n v="433"/>
    <s v="16-208481"/>
    <s v="06-10-2016"/>
    <n v="2982.47"/>
    <s v="06-11-2016"/>
    <s v="04-11-2016"/>
    <n v="2982.47"/>
    <x v="3"/>
    <n v="-2"/>
    <n v="-5964.94"/>
  </r>
  <r>
    <n v="434"/>
    <s v="19/A"/>
    <s v="06-10-2016"/>
    <n v="1947.52"/>
    <s v="30-11-2016"/>
    <s v="07-10-2016"/>
    <n v="1947.52"/>
    <x v="3"/>
    <n v="-54"/>
    <n v="-105166.08"/>
  </r>
  <r>
    <n v="435"/>
    <s v="33010_1226"/>
    <s v="06-10-2016"/>
    <n v="7815.5"/>
    <s v="04-10-2016"/>
    <s v="06-10-2016"/>
    <n v="7815.5"/>
    <x v="3"/>
    <n v="2"/>
    <n v="15631"/>
  </r>
  <r>
    <n v="436"/>
    <s v="8A00944827"/>
    <s v="06-10-2016"/>
    <n v="4.8600000000000003"/>
    <s v="02-01-2017"/>
    <s v="23-12-2016"/>
    <n v="4.8600000000000003"/>
    <x v="3"/>
    <n v="-10"/>
    <n v="-48.6"/>
  </r>
  <r>
    <n v="437"/>
    <s v="8W00655982"/>
    <s v="06-10-2016"/>
    <n v="25.64"/>
    <s v="02-01-2017"/>
    <s v="23-12-2016"/>
    <n v="25.64"/>
    <x v="3"/>
    <n v="-10"/>
    <n v="-256.39999999999998"/>
  </r>
  <r>
    <n v="438"/>
    <s v="121178"/>
    <s v="10-10-2016"/>
    <n v="20902.96"/>
    <s v="10-11-2016"/>
    <s v="09-11-2016"/>
    <n v="20902.96"/>
    <x v="3"/>
    <n v="-1"/>
    <n v="-20902.96"/>
  </r>
  <r>
    <n v="439"/>
    <s v="000030_FEL"/>
    <s v="11-10-2016"/>
    <n v="8295.5"/>
    <s v="11-11-2016"/>
    <s v="27-10-2016"/>
    <n v="6987.89"/>
    <x v="3"/>
    <n v="-15"/>
    <n v="-124432.5"/>
  </r>
  <r>
    <n v="440"/>
    <s v="04_2016"/>
    <s v="11-10-2016"/>
    <n v="765"/>
    <s v="31-10-2016"/>
    <s v="27-10-2016"/>
    <n v="765"/>
    <x v="3"/>
    <n v="-4"/>
    <n v="-3060"/>
  </r>
  <r>
    <n v="441"/>
    <s v="39/16/CS"/>
    <s v="11-10-2016"/>
    <n v="11916.76"/>
    <s v="11-10-2016"/>
    <s v="11-10-2016"/>
    <n v="11916.76"/>
    <x v="3"/>
    <n v="0"/>
    <n v="0"/>
  </r>
  <r>
    <n v="442"/>
    <s v="999E"/>
    <s v="12-10-2016"/>
    <n v="938.4"/>
    <d v="2016-11-28T00:00:00"/>
    <s v="30-11-2016"/>
    <n v="800.4"/>
    <x v="3"/>
    <n v="2"/>
    <n v="1876.8"/>
  </r>
  <r>
    <n v="443"/>
    <s v="IIT6009082"/>
    <s v="13-10-2016"/>
    <n v="0.01"/>
    <s v="13-10-2016"/>
    <s v="17-10-2016"/>
    <n v="0.01"/>
    <x v="3"/>
    <n v="4"/>
    <n v="0.04"/>
  </r>
  <r>
    <n v="444"/>
    <s v="19-SEL/201"/>
    <s v="14-10-2016"/>
    <n v="4862.75"/>
    <d v="2016-12-05T00:00:00"/>
    <s v="05-12-2016"/>
    <n v="4862.75"/>
    <x v="3"/>
    <n v="0"/>
    <n v="0"/>
  </r>
  <r>
    <n v="445"/>
    <s v="7X03722078"/>
    <s v="14-10-2016"/>
    <n v="1609.73"/>
    <s v="14-10-2016"/>
    <s v="23-12-2016"/>
    <n v="1609.73"/>
    <x v="3"/>
    <n v="70"/>
    <n v="112681.1"/>
  </r>
  <r>
    <n v="446"/>
    <s v="FATTPA4_16"/>
    <s v="14-10-2016"/>
    <n v="10980"/>
    <d v="2016-10-28T00:00:00"/>
    <s v="04-11-2016"/>
    <n v="10980"/>
    <x v="3"/>
    <n v="7"/>
    <n v="76860"/>
  </r>
  <r>
    <n v="447"/>
    <s v="1412"/>
    <s v="17-10-2016"/>
    <n v="439"/>
    <s v="17-10-2016"/>
    <s v="27-10-2016"/>
    <n v="439"/>
    <x v="3"/>
    <n v="10"/>
    <n v="4390"/>
  </r>
  <r>
    <n v="448"/>
    <s v="IIT6009128"/>
    <s v="17-10-2016"/>
    <n v="2803.96"/>
    <d v="2016-11-04T00:00:00"/>
    <s v="03-11-2016"/>
    <n v="2803.96"/>
    <x v="3"/>
    <n v="-1"/>
    <n v="-2803.96"/>
  </r>
  <r>
    <n v="449"/>
    <s v="IIT6009129"/>
    <s v="17-10-2016"/>
    <n v="2803.96"/>
    <d v="2016-11-04T00:00:00"/>
    <s v="04-11-2016"/>
    <n v="2803.96"/>
    <x v="3"/>
    <n v="0"/>
    <n v="0"/>
  </r>
  <r>
    <n v="450"/>
    <s v="PA 010/16"/>
    <s v="17-10-2016"/>
    <n v="352.82"/>
    <s v="30-11-2016"/>
    <s v="30-11-2016"/>
    <n v="352.82"/>
    <x v="3"/>
    <n v="0"/>
    <n v="0"/>
  </r>
  <r>
    <n v="451"/>
    <s v="214"/>
    <s v="18-10-2016"/>
    <n v="126.27"/>
    <s v="30-11-2016"/>
    <s v="30-11-2016"/>
    <n v="126.27"/>
    <x v="3"/>
    <n v="0"/>
    <n v="0"/>
  </r>
  <r>
    <n v="452"/>
    <s v="935"/>
    <s v="19-10-2016"/>
    <n v="268.39999999999998"/>
    <s v="31-10-2016"/>
    <s v="27-10-2016"/>
    <n v="268.39999999999998"/>
    <x v="3"/>
    <n v="-4"/>
    <n v="-1073.5999999999999"/>
  </r>
  <r>
    <n v="453"/>
    <s v="610002261"/>
    <s v="20-10-2016"/>
    <n v="317.2"/>
    <s v="30-11-2016"/>
    <s v="30-11-2016"/>
    <n v="317.2"/>
    <x v="3"/>
    <n v="0"/>
    <n v="0"/>
  </r>
  <r>
    <n v="454"/>
    <s v="FATTPA 18_"/>
    <s v="20-10-2016"/>
    <n v="124.99"/>
    <s v="20-10-2016"/>
    <s v="17-11-2016"/>
    <n v="124.99"/>
    <x v="3"/>
    <n v="28"/>
    <n v="3499.72"/>
  </r>
  <r>
    <n v="455"/>
    <s v="1010380366"/>
    <s v="21-10-2016"/>
    <n v="1089.51"/>
    <s v="30-11-2016"/>
    <s v="30-11-2016"/>
    <n v="1089.51"/>
    <x v="3"/>
    <n v="0"/>
    <n v="0"/>
  </r>
  <r>
    <n v="456"/>
    <s v="5839814"/>
    <s v="21-10-2016"/>
    <n v="119.9"/>
    <s v="30-11-2016"/>
    <s v="30-11-2016"/>
    <n v="119.9"/>
    <x v="3"/>
    <n v="0"/>
    <n v="0"/>
  </r>
  <r>
    <n v="457"/>
    <s v="8/PA"/>
    <s v="26-10-2016"/>
    <n v="1903.2"/>
    <s v="26-10-2016"/>
    <s v="04-11-2016"/>
    <n v="1603.2"/>
    <x v="3"/>
    <n v="9"/>
    <n v="17128.8"/>
  </r>
  <r>
    <n v="458"/>
    <s v="939"/>
    <s v="27-10-2016"/>
    <n v="10972.8"/>
    <s v="27-11-2016"/>
    <s v="30-11-2016"/>
    <n v="10972.8"/>
    <x v="3"/>
    <n v="3"/>
    <n v="32918.399999999994"/>
  </r>
  <r>
    <n v="459"/>
    <s v="FATPAM 43"/>
    <s v="27-10-2016"/>
    <n v="22693.119999999999"/>
    <s v="31-10-2016"/>
    <s v="04-11-2016"/>
    <n v="19116.02"/>
    <x v="3"/>
    <n v="4"/>
    <n v="90772.479999999996"/>
  </r>
  <r>
    <n v="460"/>
    <s v="0070924590"/>
    <s v="28-10-2016"/>
    <n v="133"/>
    <s v="30-11-2016"/>
    <s v="30-11-2016"/>
    <n v="133"/>
    <x v="3"/>
    <n v="0"/>
    <n v="0"/>
  </r>
  <r>
    <n v="461"/>
    <s v="000052/PA"/>
    <s v="31-10-2016"/>
    <n v="1610.4"/>
    <s v="30-11-2016"/>
    <s v="30-11-2016"/>
    <n v="1610.4"/>
    <x v="3"/>
    <n v="0"/>
    <n v="0"/>
  </r>
  <r>
    <n v="462"/>
    <s v="1133358"/>
    <s v="31-10-2016"/>
    <n v="67.099999999999994"/>
    <s v="30-11-2016"/>
    <s v="02-12-2016"/>
    <n v="67.099999999999994"/>
    <x v="3"/>
    <n v="2"/>
    <n v="134.19999999999999"/>
  </r>
  <r>
    <n v="463"/>
    <s v="1492"/>
    <s v="31-10-2016"/>
    <n v="721.84"/>
    <s v="30-11-2016"/>
    <s v="30-11-2016"/>
    <n v="721.84"/>
    <x v="3"/>
    <n v="0"/>
    <n v="0"/>
  </r>
  <r>
    <n v="464"/>
    <s v="20/A"/>
    <s v="31-10-2016"/>
    <n v="695.4"/>
    <s v="30-11-2016"/>
    <s v="04-11-2016"/>
    <n v="695.4"/>
    <x v="3"/>
    <n v="-26"/>
    <n v="-18080.399999999998"/>
  </r>
  <r>
    <n v="465"/>
    <s v="20160619"/>
    <s v="31-10-2016"/>
    <n v="4895.6400000000003"/>
    <s v="31-10-2016"/>
    <s v="18-11-2016"/>
    <n v="4895.6400000000003"/>
    <x v="3"/>
    <n v="18"/>
    <n v="88121.52"/>
  </r>
  <r>
    <n v="466"/>
    <s v="2016307308"/>
    <s v="31-10-2016"/>
    <n v="4790.76"/>
    <s v="30-11-2016"/>
    <s v="30-11-2016"/>
    <n v="4790.76"/>
    <x v="3"/>
    <n v="0"/>
    <n v="0"/>
  </r>
  <r>
    <n v="467"/>
    <s v="345/16"/>
    <s v="31-10-2016"/>
    <n v="350.75"/>
    <s v="30-11-2016"/>
    <s v="30-11-2016"/>
    <n v="350.75"/>
    <x v="3"/>
    <n v="0"/>
    <n v="0"/>
  </r>
  <r>
    <n v="468"/>
    <s v="5/2016"/>
    <s v="31-10-2016"/>
    <n v="559.98"/>
    <s v="30-11-2016"/>
    <s v="30-11-2016"/>
    <n v="559.98"/>
    <x v="3"/>
    <n v="0"/>
    <n v="0"/>
  </r>
  <r>
    <n v="469"/>
    <s v="223"/>
    <s v="02-11-2016"/>
    <n v="939.16"/>
    <s v="31-12-2016"/>
    <s v="29-12-2016"/>
    <n v="939.16"/>
    <x v="3"/>
    <n v="-2"/>
    <n v="-1878.32"/>
  </r>
  <r>
    <n v="470"/>
    <s v="321043192"/>
    <s v="02-11-2016"/>
    <n v="927.2"/>
    <d v="2016-12-07T00:00:00"/>
    <s v="07-12-2016"/>
    <n v="927.2"/>
    <x v="3"/>
    <n v="0"/>
    <n v="0"/>
  </r>
  <r>
    <n v="471"/>
    <s v="299"/>
    <s v="03-11-2016"/>
    <n v="825"/>
    <s v="31-12-2016"/>
    <s v="29-12-2016"/>
    <n v="825"/>
    <x v="3"/>
    <n v="-2"/>
    <n v="-1650"/>
  </r>
  <r>
    <n v="472"/>
    <s v="300"/>
    <s v="03-11-2016"/>
    <n v="1815"/>
    <s v="31-12-2016"/>
    <s v="29-12-2016"/>
    <n v="1815"/>
    <x v="3"/>
    <n v="-2"/>
    <n v="-3630"/>
  </r>
  <r>
    <n v="473"/>
    <s v="301"/>
    <s v="03-11-2016"/>
    <n v="1650"/>
    <s v="31-12-2016"/>
    <s v="29-12-2016"/>
    <n v="1650"/>
    <x v="3"/>
    <n v="-2"/>
    <n v="-3300"/>
  </r>
  <r>
    <n v="474"/>
    <s v="15I15"/>
    <s v="04-11-2016"/>
    <n v="94022"/>
    <s v="04-01-2017"/>
    <s v="29-12-2016"/>
    <n v="94022"/>
    <x v="3"/>
    <n v="-6"/>
    <n v="-564132"/>
  </r>
  <r>
    <n v="475"/>
    <s v="51E"/>
    <s v="04-11-2016"/>
    <n v="3524.73"/>
    <s v="31-12-2016"/>
    <s v="29-12-2016"/>
    <n v="2969.13"/>
    <x v="3"/>
    <n v="-2"/>
    <n v="-7049.46"/>
  </r>
  <r>
    <n v="476"/>
    <s v="52E"/>
    <s v="04-11-2016"/>
    <n v="2513.4899999999998"/>
    <s v="31-12-2016"/>
    <s v="29-12-2016"/>
    <n v="2117.29"/>
    <x v="3"/>
    <n v="-2"/>
    <n v="-5026.9799999999996"/>
  </r>
  <r>
    <n v="477"/>
    <s v="E000486171"/>
    <s v="04-11-2016"/>
    <n v="1366.08"/>
    <s v="04-11-2016"/>
    <s v="06-12-2016"/>
    <n v="1366.08"/>
    <x v="3"/>
    <n v="32"/>
    <n v="43714.559999999998"/>
  </r>
  <r>
    <n v="478"/>
    <s v="FE49/16"/>
    <s v="04-11-2016"/>
    <n v="706.38"/>
    <s v="04-11-2016"/>
    <s v="17-11-2016"/>
    <n v="706.38"/>
    <x v="3"/>
    <n v="13"/>
    <n v="9182.94"/>
  </r>
  <r>
    <n v="479"/>
    <s v="1534"/>
    <s v="07-11-2016"/>
    <n v="225.7"/>
    <s v="31-12-2016"/>
    <s v="29-12-2016"/>
    <n v="225.7"/>
    <x v="3"/>
    <n v="-2"/>
    <n v="-451.4"/>
  </r>
  <r>
    <n v="480"/>
    <s v="16-209782"/>
    <s v="07-11-2016"/>
    <n v="3088.99"/>
    <s v="31-01-2017"/>
    <s v="06-12-2016"/>
    <n v="3088.99"/>
    <x v="3"/>
    <n v="-56"/>
    <n v="-172983.44"/>
  </r>
  <r>
    <n v="481"/>
    <s v="286"/>
    <s v="07-11-2016"/>
    <n v="340"/>
    <s v="31-12-2016"/>
    <s v="29-12-2016"/>
    <n v="300"/>
    <x v="3"/>
    <n v="-2"/>
    <n v="-680"/>
  </r>
  <r>
    <n v="482"/>
    <s v="927/"/>
    <s v="07-11-2016"/>
    <n v="1701.9"/>
    <s v="31-12-2016"/>
    <s v="29-12-2016"/>
    <n v="1701.9"/>
    <x v="3"/>
    <n v="-2"/>
    <n v="-3403.8"/>
  </r>
  <r>
    <n v="483"/>
    <s v="229"/>
    <s v="08-11-2016"/>
    <n v="378.2"/>
    <s v="31-12-2016"/>
    <s v="29-12-2016"/>
    <n v="378.2"/>
    <x v="3"/>
    <n v="-2"/>
    <n v="-756.4"/>
  </r>
  <r>
    <n v="484"/>
    <s v="1601022435"/>
    <s v="09-11-2016"/>
    <n v="1016.4"/>
    <s v="31-12-2016"/>
    <s v="29-12-2016"/>
    <n v="1016.4"/>
    <x v="3"/>
    <n v="-2"/>
    <n v="-2032.8"/>
  </r>
  <r>
    <n v="485"/>
    <s v="16P00015"/>
    <s v="10-11-2016"/>
    <n v="866.2"/>
    <s v="31-12-2016"/>
    <s v="29-12-2016"/>
    <n v="866.2"/>
    <x v="3"/>
    <n v="-2"/>
    <n v="-1732.4"/>
  </r>
  <r>
    <n v="486"/>
    <s v="6"/>
    <s v="10-11-2016"/>
    <n v="4266.1000000000004"/>
    <s v="10-11-2016"/>
    <s v="17-11-2016"/>
    <n v="4266.1000000000004"/>
    <x v="3"/>
    <n v="7"/>
    <n v="29862.700000000004"/>
  </r>
  <r>
    <n v="487"/>
    <s v="FATTPA 21_"/>
    <s v="10-11-2016"/>
    <n v="274.89999999999998"/>
    <s v="10-11-2016"/>
    <s v="15-12-2016"/>
    <n v="274.89999999999998"/>
    <x v="3"/>
    <n v="35"/>
    <n v="9621.5"/>
  </r>
  <r>
    <n v="488"/>
    <s v="1 FE"/>
    <s v="16-11-2016"/>
    <n v="29865.599999999999"/>
    <s v="31-12-2016"/>
    <s v="29-12-2016"/>
    <n v="25065.599999999999"/>
    <x v="3"/>
    <n v="-2"/>
    <n v="-59731.199999999997"/>
  </r>
  <r>
    <n v="489"/>
    <s v="339"/>
    <s v="17-11-2016"/>
    <n v="825"/>
    <s v="31-12-2016"/>
    <s v="29-12-2016"/>
    <n v="825"/>
    <x v="3"/>
    <n v="-2"/>
    <n v="-1650"/>
  </r>
  <r>
    <n v="490"/>
    <s v="54_16"/>
    <s v="17-11-2016"/>
    <n v="476.41"/>
    <s v="31-12-2016"/>
    <s v="29-12-2016"/>
    <n v="476.41"/>
    <x v="3"/>
    <n v="-2"/>
    <n v="-952.82"/>
  </r>
  <r>
    <n v="491"/>
    <s v="5/01"/>
    <s v="21-11-2016"/>
    <n v="1512.17"/>
    <s v="21-11-2016"/>
    <s v="30-11-2016"/>
    <n v="1264.27"/>
    <x v="3"/>
    <n v="9"/>
    <n v="13609.53"/>
  </r>
  <r>
    <n v="492"/>
    <s v="7"/>
    <s v="21-11-2016"/>
    <n v="71980"/>
    <s v="30-11-2016"/>
    <s v="02-12-2016"/>
    <n v="71980"/>
    <x v="3"/>
    <n v="2"/>
    <n v="143960"/>
  </r>
  <r>
    <n v="493"/>
    <s v="7/PA"/>
    <s v="22-11-2016"/>
    <n v="1512.17"/>
    <s v="30-11-2016"/>
    <s v="30-11-2016"/>
    <n v="1264.27"/>
    <x v="3"/>
    <n v="0"/>
    <n v="0"/>
  </r>
  <r>
    <n v="494"/>
    <s v="IIT6010253"/>
    <s v="22-11-2016"/>
    <n v="2803.96"/>
    <s v="22-11-2016"/>
    <s v="23-11-2016"/>
    <n v="2803.96"/>
    <x v="3"/>
    <n v="1"/>
    <n v="2803.96"/>
  </r>
  <r>
    <n v="495"/>
    <s v="3"/>
    <s v="23-11-2016"/>
    <n v="252.03"/>
    <s v="30-11-2016"/>
    <s v="02-12-2016"/>
    <n v="210.71"/>
    <x v="3"/>
    <n v="2"/>
    <n v="504.06"/>
  </r>
  <r>
    <n v="496"/>
    <s v="8"/>
    <s v="23-11-2016"/>
    <n v="138837.95000000001"/>
    <s v="30-11-2016"/>
    <s v="20-12-2016"/>
    <n v="138837.95000000001"/>
    <x v="3"/>
    <n v="20"/>
    <n v="2776759"/>
  </r>
  <r>
    <n v="497"/>
    <s v="8716326005"/>
    <s v="23-11-2016"/>
    <n v="14"/>
    <s v="23-12-2016"/>
    <s v="29-12-2016"/>
    <n v="14"/>
    <x v="3"/>
    <n v="6"/>
    <n v="84"/>
  </r>
  <r>
    <n v="498"/>
    <s v="8716326065"/>
    <s v="23-11-2016"/>
    <n v="42"/>
    <s v="23-12-2016"/>
    <s v="29-12-2016"/>
    <n v="42"/>
    <x v="3"/>
    <n v="6"/>
    <n v="252"/>
  </r>
  <r>
    <n v="499"/>
    <s v="PA 011/16"/>
    <s v="23-11-2016"/>
    <n v="546.79999999999995"/>
    <s v="31-12-2016"/>
    <s v="29-12-2016"/>
    <n v="546.79999999999995"/>
    <x v="3"/>
    <n v="-2"/>
    <n v="-1093.5999999999999"/>
  </r>
  <r>
    <n v="500"/>
    <s v="999F"/>
    <s v="28-11-2016"/>
    <n v="255"/>
    <s v="30-11-2016"/>
    <s v="30-11-2016"/>
    <n v="217.5"/>
    <x v="3"/>
    <n v="0"/>
    <n v="0"/>
  </r>
  <r>
    <n v="501"/>
    <s v="02-006818"/>
    <s v="29-11-2016"/>
    <n v="497.76"/>
    <s v="31-12-2016"/>
    <s v="29-12-2016"/>
    <n v="497.76"/>
    <x v="3"/>
    <n v="-2"/>
    <n v="-995.52"/>
  </r>
  <r>
    <n v="502"/>
    <s v="1008/"/>
    <s v="30-11-2016"/>
    <n v="1647"/>
    <s v="30-12-2016"/>
    <s v="29-12-2016"/>
    <n v="1647"/>
    <x v="3"/>
    <n v="-1"/>
    <n v="-1647"/>
  </r>
  <r>
    <n v="503"/>
    <s v="1410003490"/>
    <s v="30-11-2016"/>
    <n v="159"/>
    <s v="31-12-2016"/>
    <s v="29-12-2016"/>
    <n v="159"/>
    <x v="3"/>
    <n v="-2"/>
    <n v="-318"/>
  </r>
  <r>
    <n v="504"/>
    <s v="1674"/>
    <s v="30-11-2016"/>
    <n v="721.84"/>
    <s v="31-12-2016"/>
    <s v="29-12-2016"/>
    <n v="721.84"/>
    <x v="3"/>
    <n v="-2"/>
    <n v="-1443.68"/>
  </r>
  <r>
    <n v="505"/>
    <s v="21/A"/>
    <s v="30-11-2016"/>
    <n v="549"/>
    <s v="30-11-2016"/>
    <s v="02-12-2016"/>
    <n v="549"/>
    <x v="3"/>
    <n v="2"/>
    <n v="1098"/>
  </r>
  <r>
    <n v="506"/>
    <s v="390/16"/>
    <s v="30-11-2016"/>
    <n v="350.75"/>
    <s v="31-12-2016"/>
    <s v="29-12-2016"/>
    <n v="350.75"/>
    <x v="3"/>
    <n v="-2"/>
    <n v="-701.5"/>
  </r>
  <r>
    <n v="507"/>
    <s v="E000514442"/>
    <s v="01-12-2016"/>
    <n v="1361.48"/>
    <s v="02-01-2017"/>
    <s v="23-12-2016"/>
    <n v="1361.48"/>
    <x v="3"/>
    <n v="-10"/>
    <n v="-13614.8"/>
  </r>
  <r>
    <n v="508"/>
    <s v="FATPAM 49"/>
    <s v="05-12-2016"/>
    <n v="40908.199999999997"/>
    <s v="31-12-2016"/>
    <s v="19-12-2016"/>
    <n v="34459.870000000003"/>
    <x v="3"/>
    <n v="-12"/>
    <n v="-490898.39999999997"/>
  </r>
  <r>
    <n v="509"/>
    <s v="3"/>
    <s v="06-12-2016"/>
    <n v="2016.22"/>
    <s v="31-12-2016"/>
    <s v="29-12-2016"/>
    <n v="1685.69"/>
    <x v="3"/>
    <n v="-2"/>
    <n v="-4032.44"/>
  </r>
  <r>
    <n v="510"/>
    <s v="5/PA"/>
    <s v="06-12-2016"/>
    <n v="2016.22"/>
    <s v="31-12-2016"/>
    <s v="29-12-2016"/>
    <n v="1685.69"/>
    <x v="3"/>
    <n v="-2"/>
    <n v="-4032.44"/>
  </r>
  <r>
    <n v="511"/>
    <s v="15"/>
    <s v="07-12-2016"/>
    <n v="252.03"/>
    <s v="31-12-2016"/>
    <s v="29-12-2016"/>
    <n v="210.71"/>
    <x v="3"/>
    <n v="-2"/>
    <n v="-504.06"/>
  </r>
  <r>
    <n v="512"/>
    <s v="FATTPA 22_"/>
    <s v="07-12-2016"/>
    <n v="255.1"/>
    <s v="07-12-2016"/>
    <s v="15-12-2016"/>
    <n v="255.1"/>
    <x v="3"/>
    <n v="8"/>
    <n v="2040.8"/>
  </r>
  <r>
    <n v="513"/>
    <s v="49/PA2016"/>
    <s v="08-12-2016"/>
    <n v="1241.48"/>
    <s v="31-12-2016"/>
    <s v="29-12-2016"/>
    <n v="1241.48"/>
    <x v="3"/>
    <n v="-2"/>
    <n v="-2482.96"/>
  </r>
  <r>
    <n v="514"/>
    <s v="6672500711"/>
    <s v="08-12-2016"/>
    <n v="18.43"/>
    <s v="08-12-2016"/>
    <s v="21-12-2016"/>
    <n v="18.43"/>
    <x v="3"/>
    <n v="13"/>
    <n v="239.59"/>
  </r>
  <r>
    <n v="515"/>
    <s v="6672500712"/>
    <s v="08-12-2016"/>
    <n v="11795.72"/>
    <s v="08-12-2016"/>
    <s v="21-12-2016"/>
    <n v="7221.87"/>
    <x v="3"/>
    <n v="13"/>
    <n v="153344.35999999999"/>
  </r>
  <r>
    <n v="516"/>
    <s v="6672500712"/>
    <s v="08-12-2016"/>
    <n v="11795.72"/>
    <s v="08-12-2016"/>
    <s v="16-12-2016"/>
    <n v="282.77999999999997"/>
    <x v="3"/>
    <n v="8"/>
    <n v="94365.759999999995"/>
  </r>
  <r>
    <n v="517"/>
    <s v="7"/>
    <s v="09-12-2016"/>
    <n v="7812.3"/>
    <s v="09-12-2016"/>
    <s v="14-12-2016"/>
    <n v="7812.3"/>
    <x v="3"/>
    <n v="5"/>
    <n v="39061.5"/>
  </r>
  <r>
    <n v="518"/>
    <s v="4"/>
    <s v="12-12-2016"/>
    <n v="1474.98"/>
    <s v="31-12-2016"/>
    <s v="29-12-2016"/>
    <n v="1185.77"/>
    <x v="3"/>
    <n v="-2"/>
    <n v="-2949.96"/>
  </r>
  <r>
    <n v="519"/>
    <s v="2"/>
    <s v="13-12-2016"/>
    <n v="251.93"/>
    <s v="31-12-2016"/>
    <s v="22-12-2016"/>
    <n v="210.63"/>
    <x v="3"/>
    <n v="-9"/>
    <n v="-2267.37"/>
  </r>
  <r>
    <n v="520"/>
    <s v="FE56/16"/>
    <s v="13-12-2016"/>
    <n v="706.38"/>
    <s v="31-12-2016"/>
    <s v="29-12-2016"/>
    <n v="706.38"/>
    <x v="3"/>
    <n v="-2"/>
    <n v="-1412.76"/>
  </r>
  <r>
    <n v="521"/>
    <s v="22/A"/>
    <s v="19-12-2016"/>
    <n v="597.79999999999995"/>
    <s v="31-12-2016"/>
    <s v="22-12-2016"/>
    <n v="597.79999999999995"/>
    <x v="3"/>
    <n v="-9"/>
    <n v="-5380.2"/>
  </r>
  <r>
    <n v="522"/>
    <s v="8"/>
    <s v="19-12-2016"/>
    <n v="2821.6"/>
    <s v="19-12-2016"/>
    <s v="22-12-2016"/>
    <n v="2821.6"/>
    <x v="3"/>
    <n v="3"/>
    <n v="8464.7999999999993"/>
  </r>
  <r>
    <n v="523"/>
    <s v="999 A"/>
    <s v="21-12-2016"/>
    <n v="1500"/>
    <s v="21-12-2016"/>
    <s v="22-12-2016"/>
    <n v="1275"/>
    <x v="3"/>
    <n v="1"/>
    <n v="1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3" cacheId="1" applyNumberFormats="0" applyBorderFormats="0" applyFontFormats="0" applyPatternFormats="0" applyAlignmentFormats="0" applyWidthHeightFormats="1" dataCaption="Dati" grandTotalCaption="Totale 2016" updatedVersion="6" minRefreshableVersion="3" showMemberPropertyTips="0" useAutoFormatting="1" itemPrintTitles="1" createdVersion="5" indent="0" compact="0" compactData="0" gridDropZones="1">
  <location ref="D536:F542" firstHeaderRow="1" firstDataRow="2" firstDataCol="1"/>
  <pivotFields count="10"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4" outline="0" showAll="0" defaultSubtotal="0"/>
    <pivotField name="Periodo"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dataField="1" compact="0" numFmtId="164" outline="0" subtotalTop="0" showAll="0" includeNewItemsInFilter="1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Ritardo Ponderato" fld="9" baseField="0" baseItem="0"/>
    <dataField name="Somma di Importo Pagato" fld="6" baseField="0" baseItem="0"/>
  </dataFields>
  <formats count="9">
    <format dxfId="17">
      <pivotArea outline="0" fieldPosition="0">
        <references count="1">
          <reference field="7" count="0" selected="0"/>
        </references>
      </pivotArea>
    </format>
    <format dxfId="16">
      <pivotArea grandRow="1" outline="0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7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ella1" displayName="Tabella1" ref="B2:E7" totalsRowShown="0" headerRowDxfId="23" dataDxfId="22">
  <tableColumns count="4">
    <tableColumn id="1" name="Periodo" dataDxfId="21"/>
    <tableColumn id="2" name="Ritardo Ponderato" dataDxfId="20" dataCellStyle="Migliaia"/>
    <tableColumn id="3" name="Importo Pagato" dataDxfId="19" dataCellStyle="Migliaia"/>
    <tableColumn id="4" name="ITP" dataDxfId="18">
      <calculatedColumnFormula>C3/D3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showGridLines="0" tabSelected="1" zoomScale="190" zoomScaleNormal="190" workbookViewId="0">
      <selection activeCell="B11" sqref="B11"/>
    </sheetView>
  </sheetViews>
  <sheetFormatPr defaultRowHeight="10.5" x14ac:dyDescent="0.15"/>
  <cols>
    <col min="1" max="1" width="8.33203125" customWidth="1"/>
    <col min="2" max="2" width="13.33203125" customWidth="1"/>
    <col min="3" max="3" width="19.33203125" bestFit="1" customWidth="1"/>
    <col min="4" max="4" width="16.6640625" bestFit="1" customWidth="1"/>
    <col min="5" max="5" width="12.5" bestFit="1" customWidth="1"/>
    <col min="6" max="6" width="19.33203125" bestFit="1" customWidth="1"/>
    <col min="7" max="7" width="16.6640625" bestFit="1" customWidth="1"/>
    <col min="8" max="8" width="5.6640625" bestFit="1" customWidth="1"/>
  </cols>
  <sheetData>
    <row r="1" spans="2:7" ht="18" customHeight="1" x14ac:dyDescent="0.15"/>
    <row r="2" spans="2:7" ht="11.25" x14ac:dyDescent="0.15">
      <c r="B2" s="16" t="s">
        <v>51</v>
      </c>
      <c r="C2" s="17" t="s">
        <v>44</v>
      </c>
      <c r="D2" s="17" t="s">
        <v>5</v>
      </c>
      <c r="E2" s="16" t="s">
        <v>43</v>
      </c>
    </row>
    <row r="3" spans="2:7" ht="11.25" x14ac:dyDescent="0.15">
      <c r="B3" s="18" t="s">
        <v>47</v>
      </c>
      <c r="C3" s="19">
        <f>GETPIVOTDATA("Somma di Ritardo Ponderato",POPOLAZIONE!$D$536,"Periodo","I TRIMESTRE")</f>
        <v>4157613.629999998</v>
      </c>
      <c r="D3" s="19">
        <f>GETPIVOTDATA("Somma di Importo Pagato",POPOLAZIONE!$D$536,"Periodo","I TRIMESTRE")</f>
        <v>784502.84000000008</v>
      </c>
      <c r="E3" s="20">
        <f>C3/D3</f>
        <v>5.299679514225847</v>
      </c>
    </row>
    <row r="4" spans="2:7" ht="11.25" x14ac:dyDescent="0.15">
      <c r="B4" s="18" t="s">
        <v>48</v>
      </c>
      <c r="C4" s="19">
        <v>869330.7300000001</v>
      </c>
      <c r="D4" s="19">
        <v>609341.32000000007</v>
      </c>
      <c r="E4" s="20">
        <f>C4/D4</f>
        <v>1.4266728703052667</v>
      </c>
      <c r="F4" s="1"/>
      <c r="G4" s="1"/>
    </row>
    <row r="5" spans="2:7" ht="11.25" x14ac:dyDescent="0.15">
      <c r="B5" s="18" t="s">
        <v>49</v>
      </c>
      <c r="C5" s="19">
        <v>-185173.09000000014</v>
      </c>
      <c r="D5" s="19">
        <v>479154.49000000022</v>
      </c>
      <c r="E5" s="20">
        <v>2.5850372449547669</v>
      </c>
    </row>
    <row r="6" spans="2:7" ht="11.25" x14ac:dyDescent="0.15">
      <c r="B6" s="18" t="s">
        <v>50</v>
      </c>
      <c r="C6" s="19">
        <v>2083345.2799999998</v>
      </c>
      <c r="D6" s="19">
        <v>706641.76000000024</v>
      </c>
      <c r="E6" s="20">
        <v>2.948234024550147</v>
      </c>
    </row>
    <row r="7" spans="2:7" ht="11.25" x14ac:dyDescent="0.15">
      <c r="B7" s="21" t="s">
        <v>782</v>
      </c>
      <c r="C7" s="22">
        <v>6925116.5499999989</v>
      </c>
      <c r="D7" s="22">
        <v>2579640.4100000006</v>
      </c>
      <c r="E7" s="23">
        <v>2.6845278602221918</v>
      </c>
    </row>
    <row r="8" spans="2:7" ht="42" customHeight="1" x14ac:dyDescent="0.15"/>
  </sheetData>
  <pageMargins left="0.7" right="0.7" top="0.75" bottom="0.75" header="0.3" footer="0.3"/>
  <ignoredErrors>
    <ignoredError sqref="E5:E7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2"/>
  <sheetViews>
    <sheetView showGridLines="0" zoomScaleNormal="100" workbookViewId="0">
      <pane ySplit="1" topLeftCell="A494" activePane="bottomLeft" state="frozen"/>
      <selection pane="bottomLeft" activeCell="D543" sqref="D543"/>
    </sheetView>
  </sheetViews>
  <sheetFormatPr defaultRowHeight="11.25" x14ac:dyDescent="0.15"/>
  <cols>
    <col min="1" max="1" width="13.83203125" style="2" bestFit="1" customWidth="1"/>
    <col min="2" max="2" width="13.33203125" style="2" bestFit="1" customWidth="1"/>
    <col min="3" max="3" width="10.6640625" style="2" bestFit="1" customWidth="1"/>
    <col min="4" max="4" width="12.5" style="2" customWidth="1"/>
    <col min="5" max="5" width="28" style="2" customWidth="1"/>
    <col min="6" max="6" width="21.6640625" style="2" customWidth="1"/>
    <col min="7" max="7" width="16.1640625" style="2" bestFit="1" customWidth="1"/>
    <col min="8" max="8" width="16.1640625" style="2" customWidth="1"/>
    <col min="9" max="9" width="19.33203125" style="2" bestFit="1" customWidth="1"/>
    <col min="10" max="10" width="30.5" style="2" bestFit="1" customWidth="1"/>
    <col min="11" max="11" width="16.6640625" style="2" customWidth="1"/>
    <col min="12" max="12" width="15" style="2" customWidth="1"/>
    <col min="13" max="13" width="14.1640625" style="2" customWidth="1"/>
    <col min="14" max="14" width="26.6640625" style="2" customWidth="1"/>
    <col min="15" max="16" width="13.83203125" style="2" bestFit="1" customWidth="1"/>
    <col min="17" max="16384" width="9.33203125" style="2"/>
  </cols>
  <sheetData>
    <row r="1" spans="1:10" x14ac:dyDescent="0.15">
      <c r="A1" s="11" t="s">
        <v>52</v>
      </c>
      <c r="B1" s="4" t="s">
        <v>0</v>
      </c>
      <c r="C1" s="4" t="s">
        <v>1</v>
      </c>
      <c r="D1" s="4" t="s">
        <v>2</v>
      </c>
      <c r="E1" s="14" t="s">
        <v>3</v>
      </c>
      <c r="F1" s="14" t="s">
        <v>4</v>
      </c>
      <c r="G1" s="11" t="s">
        <v>5</v>
      </c>
      <c r="H1" s="13" t="s">
        <v>45</v>
      </c>
      <c r="I1" s="5" t="s">
        <v>42</v>
      </c>
      <c r="J1" s="5" t="s">
        <v>44</v>
      </c>
    </row>
    <row r="2" spans="1:10" x14ac:dyDescent="0.15">
      <c r="A2" s="12">
        <v>1</v>
      </c>
      <c r="B2" s="6" t="s">
        <v>57</v>
      </c>
      <c r="C2" s="7" t="s">
        <v>214</v>
      </c>
      <c r="D2" s="24">
        <v>12146.7</v>
      </c>
      <c r="E2" s="15" t="s">
        <v>214</v>
      </c>
      <c r="F2" s="28">
        <v>42380</v>
      </c>
      <c r="G2" s="8">
        <v>12146.7</v>
      </c>
      <c r="H2" s="12" t="s">
        <v>47</v>
      </c>
      <c r="I2" s="6">
        <f t="shared" ref="I2:I33" si="0">F2-E2</f>
        <v>0</v>
      </c>
      <c r="J2" s="8">
        <f t="shared" ref="J2:J33" si="1">I2*D2</f>
        <v>0</v>
      </c>
    </row>
    <row r="3" spans="1:10" x14ac:dyDescent="0.15">
      <c r="A3" s="12">
        <v>2</v>
      </c>
      <c r="B3" s="6" t="s">
        <v>58</v>
      </c>
      <c r="C3" s="7" t="s">
        <v>215</v>
      </c>
      <c r="D3" s="24">
        <v>2576.0300000000002</v>
      </c>
      <c r="E3" s="15" t="s">
        <v>215</v>
      </c>
      <c r="F3" s="28">
        <v>42382</v>
      </c>
      <c r="G3" s="8">
        <v>2576.0300000000002</v>
      </c>
      <c r="H3" s="12" t="s">
        <v>47</v>
      </c>
      <c r="I3" s="6">
        <f t="shared" si="0"/>
        <v>0</v>
      </c>
      <c r="J3" s="8">
        <f t="shared" si="1"/>
        <v>0</v>
      </c>
    </row>
    <row r="4" spans="1:10" x14ac:dyDescent="0.15">
      <c r="A4" s="12">
        <v>3</v>
      </c>
      <c r="B4" s="6" t="s">
        <v>59</v>
      </c>
      <c r="C4" s="7" t="s">
        <v>215</v>
      </c>
      <c r="D4" s="24">
        <v>3265.54</v>
      </c>
      <c r="E4" s="15" t="s">
        <v>215</v>
      </c>
      <c r="F4" s="28">
        <v>42382</v>
      </c>
      <c r="G4" s="8">
        <v>3265.54</v>
      </c>
      <c r="H4" s="12" t="s">
        <v>47</v>
      </c>
      <c r="I4" s="6">
        <f t="shared" si="0"/>
        <v>0</v>
      </c>
      <c r="J4" s="8">
        <f t="shared" si="1"/>
        <v>0</v>
      </c>
    </row>
    <row r="5" spans="1:10" x14ac:dyDescent="0.15">
      <c r="A5" s="12">
        <v>4</v>
      </c>
      <c r="B5" s="6" t="s">
        <v>60</v>
      </c>
      <c r="C5" s="7" t="s">
        <v>215</v>
      </c>
      <c r="D5" s="24">
        <v>21655.3</v>
      </c>
      <c r="E5" s="15" t="s">
        <v>215</v>
      </c>
      <c r="F5" s="28">
        <v>42382</v>
      </c>
      <c r="G5" s="8">
        <v>21655.3</v>
      </c>
      <c r="H5" s="12" t="s">
        <v>47</v>
      </c>
      <c r="I5" s="6">
        <f t="shared" si="0"/>
        <v>0</v>
      </c>
      <c r="J5" s="8">
        <f t="shared" si="1"/>
        <v>0</v>
      </c>
    </row>
    <row r="6" spans="1:10" x14ac:dyDescent="0.15">
      <c r="A6" s="12">
        <v>5</v>
      </c>
      <c r="B6" s="6" t="s">
        <v>61</v>
      </c>
      <c r="C6" s="7" t="s">
        <v>215</v>
      </c>
      <c r="D6" s="24">
        <v>663.11</v>
      </c>
      <c r="E6" s="15" t="s">
        <v>215</v>
      </c>
      <c r="F6" s="28">
        <v>42382</v>
      </c>
      <c r="G6" s="8">
        <v>663.11</v>
      </c>
      <c r="H6" s="12" t="s">
        <v>47</v>
      </c>
      <c r="I6" s="6">
        <f t="shared" si="0"/>
        <v>0</v>
      </c>
      <c r="J6" s="8">
        <f t="shared" si="1"/>
        <v>0</v>
      </c>
    </row>
    <row r="7" spans="1:10" x14ac:dyDescent="0.15">
      <c r="A7" s="12">
        <v>6</v>
      </c>
      <c r="B7" s="6" t="s">
        <v>62</v>
      </c>
      <c r="C7" s="7" t="s">
        <v>215</v>
      </c>
      <c r="D7" s="24">
        <v>968.11</v>
      </c>
      <c r="E7" s="15" t="s">
        <v>215</v>
      </c>
      <c r="F7" s="28">
        <v>42382</v>
      </c>
      <c r="G7" s="8">
        <v>968.11</v>
      </c>
      <c r="H7" s="12" t="s">
        <v>47</v>
      </c>
      <c r="I7" s="6">
        <f t="shared" si="0"/>
        <v>0</v>
      </c>
      <c r="J7" s="8">
        <f t="shared" si="1"/>
        <v>0</v>
      </c>
    </row>
    <row r="8" spans="1:10" x14ac:dyDescent="0.15">
      <c r="A8" s="12">
        <v>7</v>
      </c>
      <c r="B8" s="6" t="s">
        <v>63</v>
      </c>
      <c r="C8" s="7" t="s">
        <v>215</v>
      </c>
      <c r="D8" s="24">
        <v>2505.88</v>
      </c>
      <c r="E8" s="15" t="s">
        <v>215</v>
      </c>
      <c r="F8" s="28">
        <v>42382</v>
      </c>
      <c r="G8" s="8">
        <v>2505.88</v>
      </c>
      <c r="H8" s="12" t="s">
        <v>47</v>
      </c>
      <c r="I8" s="6">
        <f t="shared" si="0"/>
        <v>0</v>
      </c>
      <c r="J8" s="8">
        <f t="shared" si="1"/>
        <v>0</v>
      </c>
    </row>
    <row r="9" spans="1:10" x14ac:dyDescent="0.15">
      <c r="A9" s="12">
        <v>8</v>
      </c>
      <c r="B9" s="6" t="s">
        <v>64</v>
      </c>
      <c r="C9" s="7" t="s">
        <v>215</v>
      </c>
      <c r="D9" s="24">
        <v>3265.54</v>
      </c>
      <c r="E9" s="15" t="s">
        <v>215</v>
      </c>
      <c r="F9" s="28">
        <v>42382</v>
      </c>
      <c r="G9" s="8">
        <v>3265.54</v>
      </c>
      <c r="H9" s="12" t="s">
        <v>47</v>
      </c>
      <c r="I9" s="6">
        <f t="shared" si="0"/>
        <v>0</v>
      </c>
      <c r="J9" s="8">
        <f t="shared" si="1"/>
        <v>0</v>
      </c>
    </row>
    <row r="10" spans="1:10" x14ac:dyDescent="0.15">
      <c r="A10" s="12">
        <v>9</v>
      </c>
      <c r="B10" s="6" t="s">
        <v>65</v>
      </c>
      <c r="C10" s="7" t="s">
        <v>215</v>
      </c>
      <c r="D10" s="24">
        <v>2299.88</v>
      </c>
      <c r="E10" s="15" t="s">
        <v>215</v>
      </c>
      <c r="F10" s="28">
        <v>42382</v>
      </c>
      <c r="G10" s="8">
        <v>2299.88</v>
      </c>
      <c r="H10" s="12" t="s">
        <v>47</v>
      </c>
      <c r="I10" s="6">
        <f t="shared" si="0"/>
        <v>0</v>
      </c>
      <c r="J10" s="8">
        <f t="shared" si="1"/>
        <v>0</v>
      </c>
    </row>
    <row r="11" spans="1:10" x14ac:dyDescent="0.15">
      <c r="A11" s="12">
        <v>10</v>
      </c>
      <c r="B11" s="6" t="s">
        <v>56</v>
      </c>
      <c r="C11" s="7" t="s">
        <v>38</v>
      </c>
      <c r="D11" s="24">
        <v>92720</v>
      </c>
      <c r="E11" s="15">
        <v>42383</v>
      </c>
      <c r="F11" s="28">
        <v>42384</v>
      </c>
      <c r="G11" s="8">
        <v>92720</v>
      </c>
      <c r="H11" s="12" t="s">
        <v>47</v>
      </c>
      <c r="I11" s="6">
        <f t="shared" si="0"/>
        <v>1</v>
      </c>
      <c r="J11" s="8">
        <f t="shared" si="1"/>
        <v>92720</v>
      </c>
    </row>
    <row r="12" spans="1:10" x14ac:dyDescent="0.15">
      <c r="A12" s="12">
        <v>11</v>
      </c>
      <c r="B12" s="6" t="s">
        <v>55</v>
      </c>
      <c r="C12" s="7" t="s">
        <v>36</v>
      </c>
      <c r="D12" s="24">
        <v>1425.2</v>
      </c>
      <c r="E12" s="15" t="s">
        <v>36</v>
      </c>
      <c r="F12" s="28">
        <v>42384</v>
      </c>
      <c r="G12" s="8">
        <v>1425.2</v>
      </c>
      <c r="H12" s="12" t="s">
        <v>47</v>
      </c>
      <c r="I12" s="6">
        <f t="shared" si="0"/>
        <v>28</v>
      </c>
      <c r="J12" s="8">
        <f t="shared" si="1"/>
        <v>39905.599999999999</v>
      </c>
    </row>
    <row r="13" spans="1:10" x14ac:dyDescent="0.15">
      <c r="A13" s="12">
        <v>12</v>
      </c>
      <c r="B13" s="6" t="s">
        <v>53</v>
      </c>
      <c r="C13" s="7" t="s">
        <v>27</v>
      </c>
      <c r="D13" s="24">
        <v>116.51</v>
      </c>
      <c r="E13" s="15" t="s">
        <v>213</v>
      </c>
      <c r="F13" s="28">
        <v>42384</v>
      </c>
      <c r="G13" s="8">
        <v>116.51</v>
      </c>
      <c r="H13" s="12" t="s">
        <v>47</v>
      </c>
      <c r="I13" s="6">
        <f t="shared" si="0"/>
        <v>3</v>
      </c>
      <c r="J13" s="8">
        <f t="shared" si="1"/>
        <v>349.53000000000003</v>
      </c>
    </row>
    <row r="14" spans="1:10" x14ac:dyDescent="0.15">
      <c r="A14" s="12">
        <v>13</v>
      </c>
      <c r="B14" s="6" t="s">
        <v>96</v>
      </c>
      <c r="C14" s="7" t="s">
        <v>228</v>
      </c>
      <c r="D14" s="24">
        <v>6.6</v>
      </c>
      <c r="E14" s="15" t="s">
        <v>228</v>
      </c>
      <c r="F14" s="28">
        <v>42384</v>
      </c>
      <c r="G14" s="8">
        <v>6.6</v>
      </c>
      <c r="H14" s="12" t="s">
        <v>47</v>
      </c>
      <c r="I14" s="6">
        <f t="shared" si="0"/>
        <v>0</v>
      </c>
      <c r="J14" s="8">
        <f t="shared" si="1"/>
        <v>0</v>
      </c>
    </row>
    <row r="15" spans="1:10" x14ac:dyDescent="0.15">
      <c r="A15" s="12">
        <v>14</v>
      </c>
      <c r="B15" s="6" t="s">
        <v>97</v>
      </c>
      <c r="C15" s="7" t="s">
        <v>228</v>
      </c>
      <c r="D15" s="24">
        <v>1140.79</v>
      </c>
      <c r="E15" s="15" t="s">
        <v>228</v>
      </c>
      <c r="F15" s="28">
        <v>42384</v>
      </c>
      <c r="G15" s="8">
        <v>1140.79</v>
      </c>
      <c r="H15" s="12" t="s">
        <v>47</v>
      </c>
      <c r="I15" s="6">
        <f t="shared" si="0"/>
        <v>0</v>
      </c>
      <c r="J15" s="8">
        <f t="shared" si="1"/>
        <v>0</v>
      </c>
    </row>
    <row r="16" spans="1:10" x14ac:dyDescent="0.15">
      <c r="A16" s="12">
        <v>15</v>
      </c>
      <c r="B16" s="6" t="s">
        <v>99</v>
      </c>
      <c r="C16" s="7" t="s">
        <v>228</v>
      </c>
      <c r="D16" s="24">
        <v>6170.08</v>
      </c>
      <c r="E16" s="15" t="s">
        <v>228</v>
      </c>
      <c r="F16" s="28">
        <v>42384</v>
      </c>
      <c r="G16" s="8">
        <v>6170.08</v>
      </c>
      <c r="H16" s="12" t="s">
        <v>47</v>
      </c>
      <c r="I16" s="6">
        <f t="shared" si="0"/>
        <v>0</v>
      </c>
      <c r="J16" s="8">
        <f t="shared" si="1"/>
        <v>0</v>
      </c>
    </row>
    <row r="17" spans="1:10" x14ac:dyDescent="0.15">
      <c r="A17" s="12">
        <v>16</v>
      </c>
      <c r="B17" s="6" t="s">
        <v>66</v>
      </c>
      <c r="C17" s="7" t="s">
        <v>215</v>
      </c>
      <c r="D17" s="24">
        <v>4671.79</v>
      </c>
      <c r="E17" s="15" t="s">
        <v>215</v>
      </c>
      <c r="F17" s="28">
        <v>42389</v>
      </c>
      <c r="G17" s="8">
        <v>4671.79</v>
      </c>
      <c r="H17" s="12" t="s">
        <v>47</v>
      </c>
      <c r="I17" s="6">
        <f t="shared" si="0"/>
        <v>7</v>
      </c>
      <c r="J17" s="8">
        <f t="shared" si="1"/>
        <v>32702.53</v>
      </c>
    </row>
    <row r="18" spans="1:10" x14ac:dyDescent="0.15">
      <c r="A18" s="12">
        <v>17</v>
      </c>
      <c r="B18" s="6" t="s">
        <v>67</v>
      </c>
      <c r="C18" s="7" t="s">
        <v>217</v>
      </c>
      <c r="D18" s="24">
        <v>553.92999999999995</v>
      </c>
      <c r="E18" s="15" t="s">
        <v>26</v>
      </c>
      <c r="F18" s="28">
        <v>42390</v>
      </c>
      <c r="G18" s="8">
        <v>553.92999999999995</v>
      </c>
      <c r="H18" s="12" t="s">
        <v>47</v>
      </c>
      <c r="I18" s="6">
        <f t="shared" si="0"/>
        <v>21</v>
      </c>
      <c r="J18" s="8">
        <f t="shared" si="1"/>
        <v>11632.529999999999</v>
      </c>
    </row>
    <row r="19" spans="1:10" x14ac:dyDescent="0.15">
      <c r="A19" s="12">
        <v>18</v>
      </c>
      <c r="B19" s="6" t="s">
        <v>98</v>
      </c>
      <c r="C19" s="7" t="s">
        <v>26</v>
      </c>
      <c r="D19" s="24">
        <v>9.15</v>
      </c>
      <c r="E19" s="15" t="s">
        <v>26</v>
      </c>
      <c r="F19" s="28">
        <v>42394</v>
      </c>
      <c r="G19" s="8">
        <v>9.15</v>
      </c>
      <c r="H19" s="12" t="s">
        <v>47</v>
      </c>
      <c r="I19" s="6">
        <f t="shared" si="0"/>
        <v>25</v>
      </c>
      <c r="J19" s="8">
        <f t="shared" si="1"/>
        <v>228.75</v>
      </c>
    </row>
    <row r="20" spans="1:10" x14ac:dyDescent="0.15">
      <c r="A20" s="12">
        <v>19</v>
      </c>
      <c r="B20" s="6" t="s">
        <v>93</v>
      </c>
      <c r="C20" s="7" t="s">
        <v>227</v>
      </c>
      <c r="D20" s="24">
        <v>927.2</v>
      </c>
      <c r="E20" s="15" t="s">
        <v>227</v>
      </c>
      <c r="F20" s="28">
        <v>42401</v>
      </c>
      <c r="G20" s="8">
        <v>927.2</v>
      </c>
      <c r="H20" s="12" t="s">
        <v>47</v>
      </c>
      <c r="I20" s="6">
        <f t="shared" si="0"/>
        <v>30</v>
      </c>
      <c r="J20" s="8">
        <f t="shared" si="1"/>
        <v>27816</v>
      </c>
    </row>
    <row r="21" spans="1:10" x14ac:dyDescent="0.15">
      <c r="A21" s="12">
        <v>20</v>
      </c>
      <c r="B21" s="6" t="s">
        <v>82</v>
      </c>
      <c r="C21" s="7" t="s">
        <v>40</v>
      </c>
      <c r="D21" s="24">
        <v>425.5</v>
      </c>
      <c r="E21" s="15" t="s">
        <v>40</v>
      </c>
      <c r="F21" s="28">
        <v>42402</v>
      </c>
      <c r="G21" s="8">
        <v>425.5</v>
      </c>
      <c r="H21" s="12" t="s">
        <v>47</v>
      </c>
      <c r="I21" s="6">
        <f t="shared" si="0"/>
        <v>34</v>
      </c>
      <c r="J21" s="8">
        <f t="shared" si="1"/>
        <v>14467</v>
      </c>
    </row>
    <row r="22" spans="1:10" x14ac:dyDescent="0.15">
      <c r="A22" s="12">
        <v>21</v>
      </c>
      <c r="B22" s="6" t="s">
        <v>86</v>
      </c>
      <c r="C22" s="7" t="s">
        <v>221</v>
      </c>
      <c r="D22" s="24">
        <v>331.5</v>
      </c>
      <c r="E22" s="15" t="s">
        <v>221</v>
      </c>
      <c r="F22" s="28">
        <v>42402</v>
      </c>
      <c r="G22" s="8">
        <v>331.5</v>
      </c>
      <c r="H22" s="12" t="s">
        <v>47</v>
      </c>
      <c r="I22" s="6">
        <f t="shared" si="0"/>
        <v>4</v>
      </c>
      <c r="J22" s="8">
        <f t="shared" si="1"/>
        <v>1326</v>
      </c>
    </row>
    <row r="23" spans="1:10" x14ac:dyDescent="0.15">
      <c r="A23" s="12">
        <v>22</v>
      </c>
      <c r="B23" s="6" t="s">
        <v>70</v>
      </c>
      <c r="C23" s="7" t="s">
        <v>20</v>
      </c>
      <c r="D23" s="24">
        <v>60</v>
      </c>
      <c r="E23" s="15">
        <v>42377</v>
      </c>
      <c r="F23" s="28">
        <v>42403</v>
      </c>
      <c r="G23" s="8">
        <v>60</v>
      </c>
      <c r="H23" s="12" t="s">
        <v>47</v>
      </c>
      <c r="I23" s="6">
        <f t="shared" si="0"/>
        <v>26</v>
      </c>
      <c r="J23" s="8">
        <f t="shared" si="1"/>
        <v>1560</v>
      </c>
    </row>
    <row r="24" spans="1:10" x14ac:dyDescent="0.15">
      <c r="A24" s="12">
        <v>23</v>
      </c>
      <c r="B24" s="6" t="s">
        <v>85</v>
      </c>
      <c r="C24" s="7" t="s">
        <v>23</v>
      </c>
      <c r="D24" s="24">
        <v>157.78</v>
      </c>
      <c r="E24" s="15">
        <v>42398</v>
      </c>
      <c r="F24" s="28">
        <v>42403</v>
      </c>
      <c r="G24" s="8">
        <v>157.78</v>
      </c>
      <c r="H24" s="12" t="s">
        <v>47</v>
      </c>
      <c r="I24" s="6">
        <f t="shared" si="0"/>
        <v>5</v>
      </c>
      <c r="J24" s="8">
        <f t="shared" si="1"/>
        <v>788.9</v>
      </c>
    </row>
    <row r="25" spans="1:10" x14ac:dyDescent="0.15">
      <c r="A25" s="12">
        <v>24</v>
      </c>
      <c r="B25" s="6" t="s">
        <v>11</v>
      </c>
      <c r="C25" s="7" t="s">
        <v>26</v>
      </c>
      <c r="D25" s="24">
        <v>29178.7</v>
      </c>
      <c r="E25" s="15">
        <v>42396</v>
      </c>
      <c r="F25" s="28">
        <v>42403</v>
      </c>
      <c r="G25" s="8">
        <v>29178.7</v>
      </c>
      <c r="H25" s="12" t="s">
        <v>47</v>
      </c>
      <c r="I25" s="6">
        <f t="shared" si="0"/>
        <v>7</v>
      </c>
      <c r="J25" s="8">
        <f t="shared" si="1"/>
        <v>204250.9</v>
      </c>
    </row>
    <row r="26" spans="1:10" x14ac:dyDescent="0.15">
      <c r="A26" s="12">
        <v>25</v>
      </c>
      <c r="B26" s="6" t="s">
        <v>68</v>
      </c>
      <c r="C26" s="7" t="s">
        <v>23</v>
      </c>
      <c r="D26" s="24">
        <v>4790.76</v>
      </c>
      <c r="E26" s="15">
        <v>42396</v>
      </c>
      <c r="F26" s="28">
        <v>42403</v>
      </c>
      <c r="G26" s="8">
        <v>4790.76</v>
      </c>
      <c r="H26" s="12" t="s">
        <v>47</v>
      </c>
      <c r="I26" s="6">
        <f t="shared" si="0"/>
        <v>7</v>
      </c>
      <c r="J26" s="8">
        <f t="shared" si="1"/>
        <v>33535.32</v>
      </c>
    </row>
    <row r="27" spans="1:10" x14ac:dyDescent="0.15">
      <c r="A27" s="12">
        <v>26</v>
      </c>
      <c r="B27" s="6" t="s">
        <v>91</v>
      </c>
      <c r="C27" s="7" t="s">
        <v>24</v>
      </c>
      <c r="D27" s="24">
        <v>2426.98</v>
      </c>
      <c r="E27" s="15">
        <v>42402</v>
      </c>
      <c r="F27" s="28">
        <v>42403</v>
      </c>
      <c r="G27" s="8">
        <v>2426.98</v>
      </c>
      <c r="H27" s="12" t="s">
        <v>47</v>
      </c>
      <c r="I27" s="6">
        <f t="shared" si="0"/>
        <v>1</v>
      </c>
      <c r="J27" s="8">
        <f t="shared" si="1"/>
        <v>2426.98</v>
      </c>
    </row>
    <row r="28" spans="1:10" x14ac:dyDescent="0.15">
      <c r="A28" s="12">
        <v>27</v>
      </c>
      <c r="B28" s="6" t="s">
        <v>74</v>
      </c>
      <c r="C28" s="7" t="s">
        <v>28</v>
      </c>
      <c r="D28" s="24">
        <v>549</v>
      </c>
      <c r="E28" s="15">
        <v>42400</v>
      </c>
      <c r="F28" s="28">
        <v>42403</v>
      </c>
      <c r="G28" s="8">
        <v>549</v>
      </c>
      <c r="H28" s="12" t="s">
        <v>47</v>
      </c>
      <c r="I28" s="6">
        <f t="shared" si="0"/>
        <v>3</v>
      </c>
      <c r="J28" s="8">
        <f t="shared" si="1"/>
        <v>1647</v>
      </c>
    </row>
    <row r="29" spans="1:10" x14ac:dyDescent="0.15">
      <c r="A29" s="12">
        <v>28</v>
      </c>
      <c r="B29" s="6" t="s">
        <v>72</v>
      </c>
      <c r="C29" s="7" t="s">
        <v>219</v>
      </c>
      <c r="D29" s="24">
        <v>4059</v>
      </c>
      <c r="E29" s="15" t="s">
        <v>219</v>
      </c>
      <c r="F29" s="28">
        <v>42403</v>
      </c>
      <c r="G29" s="8">
        <v>4059</v>
      </c>
      <c r="H29" s="12" t="s">
        <v>47</v>
      </c>
      <c r="I29" s="6">
        <f t="shared" si="0"/>
        <v>26</v>
      </c>
      <c r="J29" s="8">
        <f t="shared" si="1"/>
        <v>105534</v>
      </c>
    </row>
    <row r="30" spans="1:10" x14ac:dyDescent="0.15">
      <c r="A30" s="12">
        <v>29</v>
      </c>
      <c r="B30" s="6" t="s">
        <v>71</v>
      </c>
      <c r="C30" s="7" t="s">
        <v>219</v>
      </c>
      <c r="D30" s="24">
        <v>3091</v>
      </c>
      <c r="E30" s="15" t="s">
        <v>219</v>
      </c>
      <c r="F30" s="28">
        <v>42403</v>
      </c>
      <c r="G30" s="8">
        <v>3091</v>
      </c>
      <c r="H30" s="12" t="s">
        <v>47</v>
      </c>
      <c r="I30" s="6">
        <f t="shared" si="0"/>
        <v>26</v>
      </c>
      <c r="J30" s="8">
        <f t="shared" si="1"/>
        <v>80366</v>
      </c>
    </row>
    <row r="31" spans="1:10" x14ac:dyDescent="0.15">
      <c r="A31" s="12">
        <v>30</v>
      </c>
      <c r="B31" s="6" t="s">
        <v>89</v>
      </c>
      <c r="C31" s="7" t="s">
        <v>214</v>
      </c>
      <c r="D31" s="24">
        <v>1398.1</v>
      </c>
      <c r="E31" s="15" t="s">
        <v>214</v>
      </c>
      <c r="F31" s="28">
        <v>42403</v>
      </c>
      <c r="G31" s="8">
        <v>1398.1</v>
      </c>
      <c r="H31" s="12" t="s">
        <v>47</v>
      </c>
      <c r="I31" s="6">
        <f t="shared" si="0"/>
        <v>23</v>
      </c>
      <c r="J31" s="8">
        <f t="shared" si="1"/>
        <v>32156.3</v>
      </c>
    </row>
    <row r="32" spans="1:10" x14ac:dyDescent="0.15">
      <c r="A32" s="12">
        <v>31</v>
      </c>
      <c r="B32" s="6" t="s">
        <v>69</v>
      </c>
      <c r="C32" s="7" t="s">
        <v>215</v>
      </c>
      <c r="D32" s="24">
        <v>1830</v>
      </c>
      <c r="E32" s="15" t="s">
        <v>215</v>
      </c>
      <c r="F32" s="28">
        <v>42403</v>
      </c>
      <c r="G32" s="8">
        <v>1830</v>
      </c>
      <c r="H32" s="12" t="s">
        <v>47</v>
      </c>
      <c r="I32" s="6">
        <f t="shared" si="0"/>
        <v>21</v>
      </c>
      <c r="J32" s="8">
        <f t="shared" si="1"/>
        <v>38430</v>
      </c>
    </row>
    <row r="33" spans="1:10" x14ac:dyDescent="0.15">
      <c r="A33" s="12">
        <v>32</v>
      </c>
      <c r="B33" s="6" t="s">
        <v>8</v>
      </c>
      <c r="C33" s="7" t="s">
        <v>218</v>
      </c>
      <c r="D33" s="24">
        <v>1037</v>
      </c>
      <c r="E33" s="15" t="s">
        <v>218</v>
      </c>
      <c r="F33" s="28">
        <v>42403</v>
      </c>
      <c r="G33" s="8">
        <v>1037</v>
      </c>
      <c r="H33" s="12" t="s">
        <v>47</v>
      </c>
      <c r="I33" s="6">
        <f t="shared" si="0"/>
        <v>20</v>
      </c>
      <c r="J33" s="8">
        <f t="shared" si="1"/>
        <v>20740</v>
      </c>
    </row>
    <row r="34" spans="1:10" x14ac:dyDescent="0.15">
      <c r="A34" s="12">
        <v>33</v>
      </c>
      <c r="B34" s="6" t="s">
        <v>90</v>
      </c>
      <c r="C34" s="7" t="s">
        <v>222</v>
      </c>
      <c r="D34" s="24">
        <v>427</v>
      </c>
      <c r="E34" s="15" t="s">
        <v>222</v>
      </c>
      <c r="F34" s="28">
        <v>42403</v>
      </c>
      <c r="G34" s="8">
        <v>427</v>
      </c>
      <c r="H34" s="12" t="s">
        <v>47</v>
      </c>
      <c r="I34" s="6">
        <f t="shared" ref="I34:I65" si="2">F34-E34</f>
        <v>15</v>
      </c>
      <c r="J34" s="8">
        <f t="shared" ref="J34:J65" si="3">I34*D34</f>
        <v>6405</v>
      </c>
    </row>
    <row r="35" spans="1:10" x14ac:dyDescent="0.15">
      <c r="A35" s="12">
        <v>34</v>
      </c>
      <c r="B35" s="6" t="s">
        <v>12</v>
      </c>
      <c r="C35" s="7" t="s">
        <v>220</v>
      </c>
      <c r="D35" s="24">
        <v>1433.18</v>
      </c>
      <c r="E35" s="15" t="s">
        <v>220</v>
      </c>
      <c r="F35" s="28">
        <v>42403</v>
      </c>
      <c r="G35" s="8">
        <v>1433.18</v>
      </c>
      <c r="H35" s="12" t="s">
        <v>47</v>
      </c>
      <c r="I35" s="6">
        <f t="shared" si="2"/>
        <v>6</v>
      </c>
      <c r="J35" s="8">
        <f t="shared" si="3"/>
        <v>8599.08</v>
      </c>
    </row>
    <row r="36" spans="1:10" x14ac:dyDescent="0.15">
      <c r="A36" s="12">
        <v>35</v>
      </c>
      <c r="B36" s="6" t="s">
        <v>87</v>
      </c>
      <c r="C36" s="7" t="s">
        <v>36</v>
      </c>
      <c r="D36" s="24">
        <v>21231.05</v>
      </c>
      <c r="E36" s="15" t="s">
        <v>34</v>
      </c>
      <c r="F36" s="28">
        <v>42403</v>
      </c>
      <c r="G36" s="8">
        <v>21231.05</v>
      </c>
      <c r="H36" s="12" t="s">
        <v>47</v>
      </c>
      <c r="I36" s="6">
        <f t="shared" si="2"/>
        <v>3</v>
      </c>
      <c r="J36" s="8">
        <f t="shared" si="3"/>
        <v>63693.149999999994</v>
      </c>
    </row>
    <row r="37" spans="1:10" x14ac:dyDescent="0.15">
      <c r="A37" s="12">
        <v>36</v>
      </c>
      <c r="B37" s="6" t="s">
        <v>75</v>
      </c>
      <c r="C37" s="7" t="s">
        <v>23</v>
      </c>
      <c r="D37" s="24">
        <v>4252.92</v>
      </c>
      <c r="E37" s="15" t="s">
        <v>34</v>
      </c>
      <c r="F37" s="28">
        <v>42403</v>
      </c>
      <c r="G37" s="8">
        <v>4252.92</v>
      </c>
      <c r="H37" s="12" t="s">
        <v>47</v>
      </c>
      <c r="I37" s="6">
        <f t="shared" si="2"/>
        <v>3</v>
      </c>
      <c r="J37" s="8">
        <f t="shared" si="3"/>
        <v>12758.76</v>
      </c>
    </row>
    <row r="38" spans="1:10" x14ac:dyDescent="0.15">
      <c r="A38" s="12">
        <v>37</v>
      </c>
      <c r="B38" s="6" t="s">
        <v>83</v>
      </c>
      <c r="C38" s="7" t="s">
        <v>33</v>
      </c>
      <c r="D38" s="24">
        <v>3412.34</v>
      </c>
      <c r="E38" s="15" t="s">
        <v>34</v>
      </c>
      <c r="F38" s="28">
        <v>42403</v>
      </c>
      <c r="G38" s="8">
        <v>3412.34</v>
      </c>
      <c r="H38" s="12" t="s">
        <v>47</v>
      </c>
      <c r="I38" s="6">
        <f t="shared" si="2"/>
        <v>3</v>
      </c>
      <c r="J38" s="8">
        <f t="shared" si="3"/>
        <v>10237.02</v>
      </c>
    </row>
    <row r="39" spans="1:10" x14ac:dyDescent="0.15">
      <c r="A39" s="12">
        <v>38</v>
      </c>
      <c r="B39" s="6" t="s">
        <v>81</v>
      </c>
      <c r="C39" s="7" t="s">
        <v>26</v>
      </c>
      <c r="D39" s="24">
        <v>1933.7</v>
      </c>
      <c r="E39" s="15" t="s">
        <v>34</v>
      </c>
      <c r="F39" s="28">
        <v>42403</v>
      </c>
      <c r="G39" s="8">
        <v>1933.7</v>
      </c>
      <c r="H39" s="12" t="s">
        <v>47</v>
      </c>
      <c r="I39" s="6">
        <f t="shared" si="2"/>
        <v>3</v>
      </c>
      <c r="J39" s="8">
        <f t="shared" si="3"/>
        <v>5801.1</v>
      </c>
    </row>
    <row r="40" spans="1:10" x14ac:dyDescent="0.15">
      <c r="A40" s="12">
        <v>39</v>
      </c>
      <c r="B40" s="6" t="s">
        <v>77</v>
      </c>
      <c r="C40" s="7" t="s">
        <v>35</v>
      </c>
      <c r="D40" s="24">
        <v>1667.13</v>
      </c>
      <c r="E40" s="15" t="s">
        <v>34</v>
      </c>
      <c r="F40" s="28">
        <v>42403</v>
      </c>
      <c r="G40" s="8">
        <v>1667.13</v>
      </c>
      <c r="H40" s="12" t="s">
        <v>47</v>
      </c>
      <c r="I40" s="6">
        <f t="shared" si="2"/>
        <v>3</v>
      </c>
      <c r="J40" s="8">
        <f t="shared" si="3"/>
        <v>5001.3900000000003</v>
      </c>
    </row>
    <row r="41" spans="1:10" x14ac:dyDescent="0.15">
      <c r="A41" s="12">
        <v>40</v>
      </c>
      <c r="B41" s="6" t="s">
        <v>73</v>
      </c>
      <c r="C41" s="7" t="s">
        <v>40</v>
      </c>
      <c r="D41" s="24">
        <v>721.84</v>
      </c>
      <c r="E41" s="15" t="s">
        <v>34</v>
      </c>
      <c r="F41" s="28">
        <v>42403</v>
      </c>
      <c r="G41" s="8">
        <v>721.84</v>
      </c>
      <c r="H41" s="12" t="s">
        <v>47</v>
      </c>
      <c r="I41" s="6">
        <f t="shared" si="2"/>
        <v>3</v>
      </c>
      <c r="J41" s="8">
        <f t="shared" si="3"/>
        <v>2165.52</v>
      </c>
    </row>
    <row r="42" spans="1:10" x14ac:dyDescent="0.15">
      <c r="A42" s="12">
        <v>41</v>
      </c>
      <c r="B42" s="6" t="s">
        <v>76</v>
      </c>
      <c r="C42" s="7" t="s">
        <v>37</v>
      </c>
      <c r="D42" s="24">
        <v>661.36</v>
      </c>
      <c r="E42" s="15" t="s">
        <v>34</v>
      </c>
      <c r="F42" s="28">
        <v>42403</v>
      </c>
      <c r="G42" s="8">
        <v>661.36</v>
      </c>
      <c r="H42" s="12" t="s">
        <v>47</v>
      </c>
      <c r="I42" s="6">
        <f t="shared" si="2"/>
        <v>3</v>
      </c>
      <c r="J42" s="8">
        <f t="shared" si="3"/>
        <v>1984.08</v>
      </c>
    </row>
    <row r="43" spans="1:10" x14ac:dyDescent="0.15">
      <c r="A43" s="12">
        <v>42</v>
      </c>
      <c r="B43" s="6" t="s">
        <v>80</v>
      </c>
      <c r="C43" s="7" t="s">
        <v>26</v>
      </c>
      <c r="D43" s="24">
        <v>559.98</v>
      </c>
      <c r="E43" s="15" t="s">
        <v>34</v>
      </c>
      <c r="F43" s="28">
        <v>42403</v>
      </c>
      <c r="G43" s="8">
        <v>559.98</v>
      </c>
      <c r="H43" s="12" t="s">
        <v>47</v>
      </c>
      <c r="I43" s="6">
        <f t="shared" si="2"/>
        <v>3</v>
      </c>
      <c r="J43" s="8">
        <f t="shared" si="3"/>
        <v>1679.94</v>
      </c>
    </row>
    <row r="44" spans="1:10" x14ac:dyDescent="0.15">
      <c r="A44" s="12">
        <v>43</v>
      </c>
      <c r="B44" s="6" t="s">
        <v>88</v>
      </c>
      <c r="C44" s="7" t="s">
        <v>26</v>
      </c>
      <c r="D44" s="24">
        <v>457.5</v>
      </c>
      <c r="E44" s="15" t="s">
        <v>34</v>
      </c>
      <c r="F44" s="28">
        <v>42403</v>
      </c>
      <c r="G44" s="8">
        <v>457.5</v>
      </c>
      <c r="H44" s="12" t="s">
        <v>47</v>
      </c>
      <c r="I44" s="6">
        <f t="shared" si="2"/>
        <v>3</v>
      </c>
      <c r="J44" s="8">
        <f t="shared" si="3"/>
        <v>1372.5</v>
      </c>
    </row>
    <row r="45" spans="1:10" x14ac:dyDescent="0.15">
      <c r="A45" s="12">
        <v>44</v>
      </c>
      <c r="B45" s="6" t="s">
        <v>84</v>
      </c>
      <c r="C45" s="7" t="s">
        <v>26</v>
      </c>
      <c r="D45" s="24">
        <v>350.75</v>
      </c>
      <c r="E45" s="15" t="s">
        <v>34</v>
      </c>
      <c r="F45" s="28">
        <v>42408</v>
      </c>
      <c r="G45" s="8">
        <v>350.75</v>
      </c>
      <c r="H45" s="12" t="s">
        <v>47</v>
      </c>
      <c r="I45" s="6">
        <f t="shared" si="2"/>
        <v>8</v>
      </c>
      <c r="J45" s="8">
        <f t="shared" si="3"/>
        <v>2806</v>
      </c>
    </row>
    <row r="46" spans="1:10" x14ac:dyDescent="0.15">
      <c r="A46" s="12">
        <v>45</v>
      </c>
      <c r="B46" s="6" t="s">
        <v>78</v>
      </c>
      <c r="C46" s="7" t="s">
        <v>39</v>
      </c>
      <c r="D46" s="24">
        <v>634.4</v>
      </c>
      <c r="E46" s="15" t="s">
        <v>34</v>
      </c>
      <c r="F46" s="28">
        <v>42412</v>
      </c>
      <c r="G46" s="8">
        <v>634.4</v>
      </c>
      <c r="H46" s="12" t="s">
        <v>47</v>
      </c>
      <c r="I46" s="6">
        <f t="shared" si="2"/>
        <v>12</v>
      </c>
      <c r="J46" s="8">
        <f t="shared" si="3"/>
        <v>7612.7999999999993</v>
      </c>
    </row>
    <row r="47" spans="1:10" x14ac:dyDescent="0.15">
      <c r="A47" s="12">
        <v>46</v>
      </c>
      <c r="B47" s="6" t="s">
        <v>79</v>
      </c>
      <c r="C47" s="7" t="s">
        <v>26</v>
      </c>
      <c r="D47" s="24">
        <v>561.20000000000005</v>
      </c>
      <c r="E47" s="15" t="s">
        <v>34</v>
      </c>
      <c r="F47" s="28">
        <v>42412</v>
      </c>
      <c r="G47" s="8">
        <v>561.20000000000005</v>
      </c>
      <c r="H47" s="12" t="s">
        <v>47</v>
      </c>
      <c r="I47" s="6">
        <f t="shared" si="2"/>
        <v>12</v>
      </c>
      <c r="J47" s="8">
        <f t="shared" si="3"/>
        <v>6734.4000000000005</v>
      </c>
    </row>
    <row r="48" spans="1:10" x14ac:dyDescent="0.15">
      <c r="A48" s="12">
        <v>47</v>
      </c>
      <c r="B48" s="6" t="s">
        <v>92</v>
      </c>
      <c r="C48" s="7" t="s">
        <v>219</v>
      </c>
      <c r="D48" s="24">
        <v>92720</v>
      </c>
      <c r="E48" s="15" t="s">
        <v>226</v>
      </c>
      <c r="F48" s="28">
        <v>42412</v>
      </c>
      <c r="G48" s="8">
        <v>92720</v>
      </c>
      <c r="H48" s="12" t="s">
        <v>47</v>
      </c>
      <c r="I48" s="6">
        <f t="shared" si="2"/>
        <v>4</v>
      </c>
      <c r="J48" s="8">
        <f t="shared" si="3"/>
        <v>370880</v>
      </c>
    </row>
    <row r="49" spans="1:10" x14ac:dyDescent="0.15">
      <c r="A49" s="12">
        <v>48</v>
      </c>
      <c r="B49" s="6" t="s">
        <v>17</v>
      </c>
      <c r="C49" s="7" t="s">
        <v>231</v>
      </c>
      <c r="D49" s="24">
        <v>76092.38</v>
      </c>
      <c r="E49" s="15" t="s">
        <v>238</v>
      </c>
      <c r="F49" s="28">
        <v>42418</v>
      </c>
      <c r="G49" s="8">
        <v>76092.38</v>
      </c>
      <c r="H49" s="12" t="s">
        <v>47</v>
      </c>
      <c r="I49" s="6">
        <f t="shared" si="2"/>
        <v>-11</v>
      </c>
      <c r="J49" s="8">
        <f t="shared" si="3"/>
        <v>-837016.18</v>
      </c>
    </row>
    <row r="50" spans="1:10" x14ac:dyDescent="0.15">
      <c r="A50" s="12">
        <v>49</v>
      </c>
      <c r="B50" s="6" t="s">
        <v>100</v>
      </c>
      <c r="C50" s="7" t="s">
        <v>216</v>
      </c>
      <c r="D50" s="24">
        <v>1128</v>
      </c>
      <c r="E50" s="15" t="s">
        <v>216</v>
      </c>
      <c r="F50" s="28">
        <v>42419</v>
      </c>
      <c r="G50" s="8">
        <v>1128</v>
      </c>
      <c r="H50" s="12" t="s">
        <v>47</v>
      </c>
      <c r="I50" s="6">
        <f t="shared" si="2"/>
        <v>45</v>
      </c>
      <c r="J50" s="8">
        <f t="shared" si="3"/>
        <v>50760</v>
      </c>
    </row>
    <row r="51" spans="1:10" x14ac:dyDescent="0.15">
      <c r="A51" s="12">
        <v>50</v>
      </c>
      <c r="B51" s="6" t="s">
        <v>101</v>
      </c>
      <c r="C51" s="7" t="s">
        <v>216</v>
      </c>
      <c r="D51" s="24">
        <v>423</v>
      </c>
      <c r="E51" s="15" t="s">
        <v>216</v>
      </c>
      <c r="F51" s="28">
        <v>42419</v>
      </c>
      <c r="G51" s="8">
        <v>423</v>
      </c>
      <c r="H51" s="12" t="s">
        <v>47</v>
      </c>
      <c r="I51" s="6">
        <f t="shared" si="2"/>
        <v>45</v>
      </c>
      <c r="J51" s="8">
        <f t="shared" si="3"/>
        <v>19035</v>
      </c>
    </row>
    <row r="52" spans="1:10" x14ac:dyDescent="0.15">
      <c r="A52" s="12">
        <v>51</v>
      </c>
      <c r="B52" s="6" t="s">
        <v>102</v>
      </c>
      <c r="C52" s="7" t="s">
        <v>232</v>
      </c>
      <c r="D52" s="24">
        <v>2449</v>
      </c>
      <c r="E52" s="15" t="s">
        <v>232</v>
      </c>
      <c r="F52" s="28">
        <v>42419</v>
      </c>
      <c r="G52" s="8">
        <v>2449</v>
      </c>
      <c r="H52" s="12" t="s">
        <v>47</v>
      </c>
      <c r="I52" s="6">
        <f t="shared" si="2"/>
        <v>44</v>
      </c>
      <c r="J52" s="8">
        <f t="shared" si="3"/>
        <v>107756</v>
      </c>
    </row>
    <row r="53" spans="1:10" x14ac:dyDescent="0.15">
      <c r="A53" s="12">
        <v>52</v>
      </c>
      <c r="B53" s="6" t="s">
        <v>103</v>
      </c>
      <c r="C53" s="7" t="s">
        <v>232</v>
      </c>
      <c r="D53" s="24">
        <v>1999</v>
      </c>
      <c r="E53" s="15" t="s">
        <v>232</v>
      </c>
      <c r="F53" s="28">
        <v>42419</v>
      </c>
      <c r="G53" s="8">
        <v>1999</v>
      </c>
      <c r="H53" s="12" t="s">
        <v>47</v>
      </c>
      <c r="I53" s="6">
        <f t="shared" si="2"/>
        <v>44</v>
      </c>
      <c r="J53" s="8">
        <f t="shared" si="3"/>
        <v>87956</v>
      </c>
    </row>
    <row r="54" spans="1:10" x14ac:dyDescent="0.15">
      <c r="A54" s="12">
        <v>53</v>
      </c>
      <c r="B54" s="6" t="s">
        <v>104</v>
      </c>
      <c r="C54" s="7" t="s">
        <v>232</v>
      </c>
      <c r="D54" s="24">
        <v>1127.5</v>
      </c>
      <c r="E54" s="15" t="s">
        <v>232</v>
      </c>
      <c r="F54" s="28">
        <v>42419</v>
      </c>
      <c r="G54" s="8">
        <v>1127.5</v>
      </c>
      <c r="H54" s="12" t="s">
        <v>47</v>
      </c>
      <c r="I54" s="6">
        <f t="shared" si="2"/>
        <v>44</v>
      </c>
      <c r="J54" s="8">
        <f t="shared" si="3"/>
        <v>49610</v>
      </c>
    </row>
    <row r="55" spans="1:10" x14ac:dyDescent="0.15">
      <c r="A55" s="12">
        <v>54</v>
      </c>
      <c r="B55" s="6" t="s">
        <v>109</v>
      </c>
      <c r="C55" s="7" t="s">
        <v>232</v>
      </c>
      <c r="D55" s="24">
        <v>705</v>
      </c>
      <c r="E55" s="15" t="s">
        <v>232</v>
      </c>
      <c r="F55" s="28">
        <v>42419</v>
      </c>
      <c r="G55" s="8">
        <v>705</v>
      </c>
      <c r="H55" s="12" t="s">
        <v>47</v>
      </c>
      <c r="I55" s="6">
        <f t="shared" si="2"/>
        <v>44</v>
      </c>
      <c r="J55" s="8">
        <f t="shared" si="3"/>
        <v>31020</v>
      </c>
    </row>
    <row r="56" spans="1:10" x14ac:dyDescent="0.15">
      <c r="A56" s="12">
        <v>55</v>
      </c>
      <c r="B56" s="6" t="s">
        <v>105</v>
      </c>
      <c r="C56" s="7" t="s">
        <v>232</v>
      </c>
      <c r="D56" s="24">
        <v>617</v>
      </c>
      <c r="E56" s="15" t="s">
        <v>232</v>
      </c>
      <c r="F56" s="28">
        <v>42419</v>
      </c>
      <c r="G56" s="8">
        <v>617</v>
      </c>
      <c r="H56" s="12" t="s">
        <v>47</v>
      </c>
      <c r="I56" s="6">
        <f t="shared" si="2"/>
        <v>44</v>
      </c>
      <c r="J56" s="8">
        <f t="shared" si="3"/>
        <v>27148</v>
      </c>
    </row>
    <row r="57" spans="1:10" x14ac:dyDescent="0.15">
      <c r="A57" s="12">
        <v>56</v>
      </c>
      <c r="B57" s="6" t="s">
        <v>115</v>
      </c>
      <c r="C57" s="7" t="s">
        <v>232</v>
      </c>
      <c r="D57" s="24">
        <v>478</v>
      </c>
      <c r="E57" s="15" t="s">
        <v>232</v>
      </c>
      <c r="F57" s="28">
        <v>42419</v>
      </c>
      <c r="G57" s="8">
        <v>478</v>
      </c>
      <c r="H57" s="12" t="s">
        <v>47</v>
      </c>
      <c r="I57" s="6">
        <f t="shared" si="2"/>
        <v>44</v>
      </c>
      <c r="J57" s="8">
        <f t="shared" si="3"/>
        <v>21032</v>
      </c>
    </row>
    <row r="58" spans="1:10" x14ac:dyDescent="0.15">
      <c r="A58" s="12">
        <v>57</v>
      </c>
      <c r="B58" s="6" t="s">
        <v>107</v>
      </c>
      <c r="C58" s="7" t="s">
        <v>232</v>
      </c>
      <c r="D58" s="24">
        <v>423</v>
      </c>
      <c r="E58" s="15" t="s">
        <v>232</v>
      </c>
      <c r="F58" s="28">
        <v>42419</v>
      </c>
      <c r="G58" s="8">
        <v>423</v>
      </c>
      <c r="H58" s="12" t="s">
        <v>47</v>
      </c>
      <c r="I58" s="6">
        <f t="shared" si="2"/>
        <v>44</v>
      </c>
      <c r="J58" s="8">
        <f t="shared" si="3"/>
        <v>18612</v>
      </c>
    </row>
    <row r="59" spans="1:10" x14ac:dyDescent="0.15">
      <c r="A59" s="12">
        <v>58</v>
      </c>
      <c r="B59" s="6" t="s">
        <v>111</v>
      </c>
      <c r="C59" s="7" t="s">
        <v>232</v>
      </c>
      <c r="D59" s="24">
        <v>423</v>
      </c>
      <c r="E59" s="15" t="s">
        <v>232</v>
      </c>
      <c r="F59" s="28">
        <v>42419</v>
      </c>
      <c r="G59" s="8">
        <v>423</v>
      </c>
      <c r="H59" s="12" t="s">
        <v>47</v>
      </c>
      <c r="I59" s="6">
        <f t="shared" si="2"/>
        <v>44</v>
      </c>
      <c r="J59" s="8">
        <f t="shared" si="3"/>
        <v>18612</v>
      </c>
    </row>
    <row r="60" spans="1:10" x14ac:dyDescent="0.15">
      <c r="A60" s="12">
        <v>59</v>
      </c>
      <c r="B60" s="6" t="s">
        <v>114</v>
      </c>
      <c r="C60" s="7" t="s">
        <v>232</v>
      </c>
      <c r="D60" s="24">
        <v>423</v>
      </c>
      <c r="E60" s="15" t="s">
        <v>232</v>
      </c>
      <c r="F60" s="28">
        <v>42419</v>
      </c>
      <c r="G60" s="8">
        <v>423</v>
      </c>
      <c r="H60" s="12" t="s">
        <v>47</v>
      </c>
      <c r="I60" s="6">
        <f t="shared" si="2"/>
        <v>44</v>
      </c>
      <c r="J60" s="8">
        <f t="shared" si="3"/>
        <v>18612</v>
      </c>
    </row>
    <row r="61" spans="1:10" x14ac:dyDescent="0.15">
      <c r="A61" s="12">
        <v>60</v>
      </c>
      <c r="B61" s="6" t="s">
        <v>113</v>
      </c>
      <c r="C61" s="7" t="s">
        <v>232</v>
      </c>
      <c r="D61" s="24">
        <v>307</v>
      </c>
      <c r="E61" s="15" t="s">
        <v>232</v>
      </c>
      <c r="F61" s="28">
        <v>42419</v>
      </c>
      <c r="G61" s="8">
        <v>307</v>
      </c>
      <c r="H61" s="12" t="s">
        <v>47</v>
      </c>
      <c r="I61" s="6">
        <f t="shared" si="2"/>
        <v>44</v>
      </c>
      <c r="J61" s="8">
        <f t="shared" si="3"/>
        <v>13508</v>
      </c>
    </row>
    <row r="62" spans="1:10" x14ac:dyDescent="0.15">
      <c r="A62" s="12">
        <v>61</v>
      </c>
      <c r="B62" s="6" t="s">
        <v>106</v>
      </c>
      <c r="C62" s="7" t="s">
        <v>232</v>
      </c>
      <c r="D62" s="24">
        <v>282</v>
      </c>
      <c r="E62" s="15" t="s">
        <v>232</v>
      </c>
      <c r="F62" s="28">
        <v>42419</v>
      </c>
      <c r="G62" s="8">
        <v>282</v>
      </c>
      <c r="H62" s="12" t="s">
        <v>47</v>
      </c>
      <c r="I62" s="6">
        <f t="shared" si="2"/>
        <v>44</v>
      </c>
      <c r="J62" s="8">
        <f t="shared" si="3"/>
        <v>12408</v>
      </c>
    </row>
    <row r="63" spans="1:10" x14ac:dyDescent="0.15">
      <c r="A63" s="12">
        <v>62</v>
      </c>
      <c r="B63" s="6" t="s">
        <v>108</v>
      </c>
      <c r="C63" s="7" t="s">
        <v>232</v>
      </c>
      <c r="D63" s="24">
        <v>282</v>
      </c>
      <c r="E63" s="15" t="s">
        <v>232</v>
      </c>
      <c r="F63" s="28">
        <v>42419</v>
      </c>
      <c r="G63" s="8">
        <v>282</v>
      </c>
      <c r="H63" s="12" t="s">
        <v>47</v>
      </c>
      <c r="I63" s="6">
        <f t="shared" si="2"/>
        <v>44</v>
      </c>
      <c r="J63" s="8">
        <f t="shared" si="3"/>
        <v>12408</v>
      </c>
    </row>
    <row r="64" spans="1:10" x14ac:dyDescent="0.15">
      <c r="A64" s="12">
        <v>63</v>
      </c>
      <c r="B64" s="6" t="s">
        <v>110</v>
      </c>
      <c r="C64" s="7" t="s">
        <v>232</v>
      </c>
      <c r="D64" s="24">
        <v>282</v>
      </c>
      <c r="E64" s="15" t="s">
        <v>232</v>
      </c>
      <c r="F64" s="28">
        <v>42419</v>
      </c>
      <c r="G64" s="8">
        <v>282</v>
      </c>
      <c r="H64" s="12" t="s">
        <v>47</v>
      </c>
      <c r="I64" s="6">
        <f t="shared" si="2"/>
        <v>44</v>
      </c>
      <c r="J64" s="8">
        <f t="shared" si="3"/>
        <v>12408</v>
      </c>
    </row>
    <row r="65" spans="1:10" x14ac:dyDescent="0.15">
      <c r="A65" s="12">
        <v>64</v>
      </c>
      <c r="B65" s="6" t="s">
        <v>112</v>
      </c>
      <c r="C65" s="7" t="s">
        <v>232</v>
      </c>
      <c r="D65" s="24">
        <v>282</v>
      </c>
      <c r="E65" s="15" t="s">
        <v>232</v>
      </c>
      <c r="F65" s="28">
        <v>42419</v>
      </c>
      <c r="G65" s="8">
        <v>282</v>
      </c>
      <c r="H65" s="12" t="s">
        <v>47</v>
      </c>
      <c r="I65" s="6">
        <f t="shared" si="2"/>
        <v>44</v>
      </c>
      <c r="J65" s="8">
        <f t="shared" si="3"/>
        <v>12408</v>
      </c>
    </row>
    <row r="66" spans="1:10" x14ac:dyDescent="0.15">
      <c r="A66" s="12">
        <v>65</v>
      </c>
      <c r="B66" s="6" t="s">
        <v>116</v>
      </c>
      <c r="C66" s="7" t="s">
        <v>232</v>
      </c>
      <c r="D66" s="24">
        <v>141</v>
      </c>
      <c r="E66" s="15" t="s">
        <v>232</v>
      </c>
      <c r="F66" s="28">
        <v>42419</v>
      </c>
      <c r="G66" s="8">
        <v>141</v>
      </c>
      <c r="H66" s="12" t="s">
        <v>47</v>
      </c>
      <c r="I66" s="6">
        <f t="shared" ref="I66:I97" si="4">F66-E66</f>
        <v>44</v>
      </c>
      <c r="J66" s="8">
        <f t="shared" ref="J66:J97" si="5">I66*D66</f>
        <v>6204</v>
      </c>
    </row>
    <row r="67" spans="1:10" x14ac:dyDescent="0.15">
      <c r="A67" s="12">
        <v>66</v>
      </c>
      <c r="B67" s="6" t="s">
        <v>117</v>
      </c>
      <c r="C67" s="7" t="s">
        <v>232</v>
      </c>
      <c r="D67" s="24">
        <v>141</v>
      </c>
      <c r="E67" s="15" t="s">
        <v>232</v>
      </c>
      <c r="F67" s="28">
        <v>42419</v>
      </c>
      <c r="G67" s="8">
        <v>141</v>
      </c>
      <c r="H67" s="12" t="s">
        <v>47</v>
      </c>
      <c r="I67" s="6">
        <f t="shared" si="4"/>
        <v>44</v>
      </c>
      <c r="J67" s="8">
        <f t="shared" si="5"/>
        <v>6204</v>
      </c>
    </row>
    <row r="68" spans="1:10" x14ac:dyDescent="0.15">
      <c r="A68" s="12">
        <v>67</v>
      </c>
      <c r="B68" s="6" t="s">
        <v>118</v>
      </c>
      <c r="C68" s="7" t="s">
        <v>232</v>
      </c>
      <c r="D68" s="24">
        <v>141</v>
      </c>
      <c r="E68" s="15" t="s">
        <v>232</v>
      </c>
      <c r="F68" s="28">
        <v>42419</v>
      </c>
      <c r="G68" s="8">
        <v>141</v>
      </c>
      <c r="H68" s="12" t="s">
        <v>47</v>
      </c>
      <c r="I68" s="6">
        <f t="shared" si="4"/>
        <v>44</v>
      </c>
      <c r="J68" s="8">
        <f t="shared" si="5"/>
        <v>6204</v>
      </c>
    </row>
    <row r="69" spans="1:10" x14ac:dyDescent="0.15">
      <c r="A69" s="12">
        <v>68</v>
      </c>
      <c r="B69" s="6" t="s">
        <v>120</v>
      </c>
      <c r="C69" s="7" t="s">
        <v>219</v>
      </c>
      <c r="D69" s="24">
        <v>282</v>
      </c>
      <c r="E69" s="15" t="s">
        <v>219</v>
      </c>
      <c r="F69" s="28">
        <v>42419</v>
      </c>
      <c r="G69" s="8">
        <v>282</v>
      </c>
      <c r="H69" s="12" t="s">
        <v>47</v>
      </c>
      <c r="I69" s="6">
        <f t="shared" si="4"/>
        <v>42</v>
      </c>
      <c r="J69" s="8">
        <f t="shared" si="5"/>
        <v>11844</v>
      </c>
    </row>
    <row r="70" spans="1:10" x14ac:dyDescent="0.15">
      <c r="A70" s="12">
        <v>69</v>
      </c>
      <c r="B70" s="6" t="s">
        <v>119</v>
      </c>
      <c r="C70" s="7" t="s">
        <v>219</v>
      </c>
      <c r="D70" s="24">
        <v>141</v>
      </c>
      <c r="E70" s="15" t="s">
        <v>219</v>
      </c>
      <c r="F70" s="28">
        <v>42419</v>
      </c>
      <c r="G70" s="8">
        <v>141</v>
      </c>
      <c r="H70" s="12" t="s">
        <v>47</v>
      </c>
      <c r="I70" s="6">
        <f t="shared" si="4"/>
        <v>42</v>
      </c>
      <c r="J70" s="8">
        <f t="shared" si="5"/>
        <v>5922</v>
      </c>
    </row>
    <row r="71" spans="1:10" x14ac:dyDescent="0.15">
      <c r="A71" s="12">
        <v>70</v>
      </c>
      <c r="B71" s="6" t="s">
        <v>121</v>
      </c>
      <c r="C71" s="7" t="s">
        <v>233</v>
      </c>
      <c r="D71" s="24">
        <v>1060.6400000000001</v>
      </c>
      <c r="E71" s="15" t="s">
        <v>233</v>
      </c>
      <c r="F71" s="28">
        <v>42419</v>
      </c>
      <c r="G71" s="8">
        <v>1060.6400000000001</v>
      </c>
      <c r="H71" s="12" t="s">
        <v>47</v>
      </c>
      <c r="I71" s="6">
        <f t="shared" si="4"/>
        <v>29</v>
      </c>
      <c r="J71" s="8">
        <f t="shared" si="5"/>
        <v>30758.560000000001</v>
      </c>
    </row>
    <row r="72" spans="1:10" x14ac:dyDescent="0.15">
      <c r="A72" s="12">
        <v>71</v>
      </c>
      <c r="B72" s="6" t="s">
        <v>122</v>
      </c>
      <c r="C72" s="7" t="s">
        <v>220</v>
      </c>
      <c r="D72" s="24">
        <v>117.31</v>
      </c>
      <c r="E72" s="15" t="s">
        <v>220</v>
      </c>
      <c r="F72" s="28">
        <v>42419</v>
      </c>
      <c r="G72" s="8">
        <v>117.31</v>
      </c>
      <c r="H72" s="12" t="s">
        <v>47</v>
      </c>
      <c r="I72" s="6">
        <f t="shared" si="4"/>
        <v>22</v>
      </c>
      <c r="J72" s="8">
        <f t="shared" si="5"/>
        <v>2580.8200000000002</v>
      </c>
    </row>
    <row r="73" spans="1:10" x14ac:dyDescent="0.15">
      <c r="A73" s="12">
        <v>72</v>
      </c>
      <c r="B73" s="6" t="s">
        <v>21</v>
      </c>
      <c r="C73" s="7" t="s">
        <v>30</v>
      </c>
      <c r="D73" s="24">
        <v>219.6</v>
      </c>
      <c r="E73" s="15">
        <v>42410</v>
      </c>
      <c r="F73" s="28">
        <v>42423</v>
      </c>
      <c r="G73" s="8">
        <v>219.6</v>
      </c>
      <c r="H73" s="12" t="s">
        <v>47</v>
      </c>
      <c r="I73" s="6">
        <f t="shared" si="4"/>
        <v>13</v>
      </c>
      <c r="J73" s="8">
        <f t="shared" si="5"/>
        <v>2854.7999999999997</v>
      </c>
    </row>
    <row r="74" spans="1:10" x14ac:dyDescent="0.15">
      <c r="A74" s="12">
        <v>73</v>
      </c>
      <c r="B74" s="6" t="s">
        <v>95</v>
      </c>
      <c r="C74" s="7" t="s">
        <v>228</v>
      </c>
      <c r="D74" s="24">
        <v>1573.8</v>
      </c>
      <c r="E74" s="15" t="s">
        <v>229</v>
      </c>
      <c r="F74" s="28">
        <v>42423</v>
      </c>
      <c r="G74" s="8">
        <v>1573.8</v>
      </c>
      <c r="H74" s="12" t="s">
        <v>47</v>
      </c>
      <c r="I74" s="6">
        <f t="shared" si="4"/>
        <v>8</v>
      </c>
      <c r="J74" s="8">
        <f t="shared" si="5"/>
        <v>12590.4</v>
      </c>
    </row>
    <row r="75" spans="1:10" x14ac:dyDescent="0.15">
      <c r="A75" s="12">
        <v>74</v>
      </c>
      <c r="B75" s="6" t="s">
        <v>148</v>
      </c>
      <c r="C75" s="7" t="s">
        <v>25</v>
      </c>
      <c r="D75" s="24">
        <v>125</v>
      </c>
      <c r="E75" s="15" t="s">
        <v>25</v>
      </c>
      <c r="F75" s="28">
        <v>42425</v>
      </c>
      <c r="G75" s="8">
        <v>119</v>
      </c>
      <c r="H75" s="12" t="s">
        <v>47</v>
      </c>
      <c r="I75" s="6">
        <f t="shared" si="4"/>
        <v>125</v>
      </c>
      <c r="J75" s="8">
        <f t="shared" si="5"/>
        <v>15625</v>
      </c>
    </row>
    <row r="76" spans="1:10" x14ac:dyDescent="0.15">
      <c r="A76" s="12">
        <v>75</v>
      </c>
      <c r="B76" s="6" t="s">
        <v>138</v>
      </c>
      <c r="C76" s="7" t="s">
        <v>22</v>
      </c>
      <c r="D76" s="24">
        <v>6266.33</v>
      </c>
      <c r="E76" s="15">
        <v>42424</v>
      </c>
      <c r="F76" s="28">
        <v>42426</v>
      </c>
      <c r="G76" s="8">
        <v>6266.33</v>
      </c>
      <c r="H76" s="12" t="s">
        <v>47</v>
      </c>
      <c r="I76" s="6">
        <f t="shared" si="4"/>
        <v>2</v>
      </c>
      <c r="J76" s="8">
        <f t="shared" si="5"/>
        <v>12532.66</v>
      </c>
    </row>
    <row r="77" spans="1:10" x14ac:dyDescent="0.15">
      <c r="A77" s="12">
        <v>76</v>
      </c>
      <c r="B77" s="6" t="s">
        <v>136</v>
      </c>
      <c r="C77" s="7" t="s">
        <v>234</v>
      </c>
      <c r="D77" s="24">
        <v>20017.02</v>
      </c>
      <c r="E77" s="15">
        <v>42424</v>
      </c>
      <c r="F77" s="28">
        <v>42426</v>
      </c>
      <c r="G77" s="8">
        <v>20017.02</v>
      </c>
      <c r="H77" s="12" t="s">
        <v>47</v>
      </c>
      <c r="I77" s="6">
        <f t="shared" si="4"/>
        <v>2</v>
      </c>
      <c r="J77" s="8">
        <f t="shared" si="5"/>
        <v>40034.04</v>
      </c>
    </row>
    <row r="78" spans="1:10" x14ac:dyDescent="0.15">
      <c r="A78" s="12">
        <v>77</v>
      </c>
      <c r="B78" s="6" t="s">
        <v>139</v>
      </c>
      <c r="C78" s="7" t="s">
        <v>29</v>
      </c>
      <c r="D78" s="24">
        <v>5887.51</v>
      </c>
      <c r="E78" s="15">
        <v>42424</v>
      </c>
      <c r="F78" s="28">
        <v>42426</v>
      </c>
      <c r="G78" s="8">
        <v>5887.51</v>
      </c>
      <c r="H78" s="12" t="s">
        <v>47</v>
      </c>
      <c r="I78" s="6">
        <f t="shared" si="4"/>
        <v>2</v>
      </c>
      <c r="J78" s="8">
        <f t="shared" si="5"/>
        <v>11775.02</v>
      </c>
    </row>
    <row r="79" spans="1:10" x14ac:dyDescent="0.15">
      <c r="A79" s="12">
        <v>78</v>
      </c>
      <c r="B79" s="6" t="s">
        <v>149</v>
      </c>
      <c r="C79" s="7" t="s">
        <v>26</v>
      </c>
      <c r="D79" s="24">
        <v>14640</v>
      </c>
      <c r="E79" s="15">
        <v>42429</v>
      </c>
      <c r="F79" s="28">
        <v>42426</v>
      </c>
      <c r="G79" s="8">
        <v>14640</v>
      </c>
      <c r="H79" s="12" t="s">
        <v>47</v>
      </c>
      <c r="I79" s="6">
        <f t="shared" si="4"/>
        <v>-3</v>
      </c>
      <c r="J79" s="8">
        <f t="shared" si="5"/>
        <v>-43920</v>
      </c>
    </row>
    <row r="80" spans="1:10" x14ac:dyDescent="0.15">
      <c r="A80" s="12">
        <v>79</v>
      </c>
      <c r="B80" s="6" t="s">
        <v>137</v>
      </c>
      <c r="C80" s="7" t="s">
        <v>213</v>
      </c>
      <c r="D80" s="24">
        <v>20288.21</v>
      </c>
      <c r="E80" s="15" t="s">
        <v>239</v>
      </c>
      <c r="F80" s="28">
        <v>42426</v>
      </c>
      <c r="G80" s="8">
        <v>20288.21</v>
      </c>
      <c r="H80" s="12" t="s">
        <v>47</v>
      </c>
      <c r="I80" s="6">
        <f t="shared" si="4"/>
        <v>14</v>
      </c>
      <c r="J80" s="8">
        <f t="shared" si="5"/>
        <v>284034.94</v>
      </c>
    </row>
    <row r="81" spans="1:10" x14ac:dyDescent="0.15">
      <c r="A81" s="12">
        <v>80</v>
      </c>
      <c r="B81" s="6" t="s">
        <v>159</v>
      </c>
      <c r="C81" s="7" t="s">
        <v>31</v>
      </c>
      <c r="D81" s="24">
        <v>24.61</v>
      </c>
      <c r="E81" s="15" t="s">
        <v>31</v>
      </c>
      <c r="F81" s="28">
        <v>42430</v>
      </c>
      <c r="G81" s="8">
        <v>24.61</v>
      </c>
      <c r="H81" s="12" t="s">
        <v>47</v>
      </c>
      <c r="I81" s="6">
        <f t="shared" si="4"/>
        <v>85</v>
      </c>
      <c r="J81" s="8">
        <f t="shared" si="5"/>
        <v>2091.85</v>
      </c>
    </row>
    <row r="82" spans="1:10" x14ac:dyDescent="0.15">
      <c r="A82" s="12">
        <v>81</v>
      </c>
      <c r="B82" s="6" t="s">
        <v>160</v>
      </c>
      <c r="C82" s="7" t="s">
        <v>32</v>
      </c>
      <c r="D82" s="24">
        <v>1425.56</v>
      </c>
      <c r="E82" s="15" t="s">
        <v>32</v>
      </c>
      <c r="F82" s="28">
        <v>42430</v>
      </c>
      <c r="G82" s="8">
        <v>1425.56</v>
      </c>
      <c r="H82" s="12" t="s">
        <v>47</v>
      </c>
      <c r="I82" s="6">
        <f t="shared" si="4"/>
        <v>77</v>
      </c>
      <c r="J82" s="8">
        <f t="shared" si="5"/>
        <v>109768.12</v>
      </c>
    </row>
    <row r="83" spans="1:10" x14ac:dyDescent="0.15">
      <c r="A83" s="12">
        <v>82</v>
      </c>
      <c r="B83" s="6" t="s">
        <v>94</v>
      </c>
      <c r="C83" s="7" t="s">
        <v>224</v>
      </c>
      <c r="D83" s="24">
        <v>927.2</v>
      </c>
      <c r="E83" s="15" t="s">
        <v>224</v>
      </c>
      <c r="F83" s="28">
        <v>42430</v>
      </c>
      <c r="G83" s="8">
        <v>927.2</v>
      </c>
      <c r="H83" s="12" t="s">
        <v>47</v>
      </c>
      <c r="I83" s="6">
        <f t="shared" si="4"/>
        <v>28</v>
      </c>
      <c r="J83" s="8">
        <f t="shared" si="5"/>
        <v>25961.600000000002</v>
      </c>
    </row>
    <row r="84" spans="1:10" x14ac:dyDescent="0.15">
      <c r="A84" s="12">
        <v>83</v>
      </c>
      <c r="B84" s="6" t="s">
        <v>18</v>
      </c>
      <c r="C84" s="7" t="s">
        <v>231</v>
      </c>
      <c r="D84" s="24">
        <v>82459.570000000007</v>
      </c>
      <c r="E84" s="15" t="s">
        <v>231</v>
      </c>
      <c r="F84" s="28">
        <v>42430</v>
      </c>
      <c r="G84" s="8">
        <v>82459.570000000007</v>
      </c>
      <c r="H84" s="12" t="s">
        <v>47</v>
      </c>
      <c r="I84" s="6">
        <f t="shared" si="4"/>
        <v>21</v>
      </c>
      <c r="J84" s="8">
        <f t="shared" si="5"/>
        <v>1731650.9700000002</v>
      </c>
    </row>
    <row r="85" spans="1:10" x14ac:dyDescent="0.15">
      <c r="A85" s="12">
        <v>84</v>
      </c>
      <c r="B85" s="6" t="s">
        <v>155</v>
      </c>
      <c r="C85" s="7" t="s">
        <v>235</v>
      </c>
      <c r="D85" s="24">
        <v>42</v>
      </c>
      <c r="E85" s="15" t="s">
        <v>249</v>
      </c>
      <c r="F85" s="28">
        <v>42430</v>
      </c>
      <c r="G85" s="8">
        <v>42</v>
      </c>
      <c r="H85" s="12" t="s">
        <v>47</v>
      </c>
      <c r="I85" s="6">
        <f t="shared" si="4"/>
        <v>4</v>
      </c>
      <c r="J85" s="8">
        <f t="shared" si="5"/>
        <v>168</v>
      </c>
    </row>
    <row r="86" spans="1:10" x14ac:dyDescent="0.15">
      <c r="A86" s="12">
        <v>85</v>
      </c>
      <c r="B86" s="6" t="s">
        <v>156</v>
      </c>
      <c r="C86" s="7" t="s">
        <v>235</v>
      </c>
      <c r="D86" s="24">
        <v>35</v>
      </c>
      <c r="E86" s="15" t="s">
        <v>249</v>
      </c>
      <c r="F86" s="28">
        <v>42430</v>
      </c>
      <c r="G86" s="8">
        <v>35</v>
      </c>
      <c r="H86" s="12" t="s">
        <v>47</v>
      </c>
      <c r="I86" s="6">
        <f t="shared" si="4"/>
        <v>4</v>
      </c>
      <c r="J86" s="8">
        <f t="shared" si="5"/>
        <v>140</v>
      </c>
    </row>
    <row r="87" spans="1:10" x14ac:dyDescent="0.15">
      <c r="A87" s="12">
        <v>86</v>
      </c>
      <c r="B87" s="6" t="s">
        <v>153</v>
      </c>
      <c r="C87" s="7" t="s">
        <v>228</v>
      </c>
      <c r="D87" s="24">
        <v>7222.4</v>
      </c>
      <c r="E87" s="15" t="s">
        <v>238</v>
      </c>
      <c r="F87" s="28">
        <v>42430</v>
      </c>
      <c r="G87" s="8">
        <v>7222.4</v>
      </c>
      <c r="H87" s="12" t="s">
        <v>47</v>
      </c>
      <c r="I87" s="6">
        <f t="shared" si="4"/>
        <v>1</v>
      </c>
      <c r="J87" s="8">
        <f t="shared" si="5"/>
        <v>7222.4</v>
      </c>
    </row>
    <row r="88" spans="1:10" x14ac:dyDescent="0.15">
      <c r="A88" s="12">
        <v>87</v>
      </c>
      <c r="B88" s="6" t="s">
        <v>167</v>
      </c>
      <c r="C88" s="7" t="s">
        <v>238</v>
      </c>
      <c r="D88" s="24">
        <v>6650.92</v>
      </c>
      <c r="E88" s="15" t="s">
        <v>238</v>
      </c>
      <c r="F88" s="28">
        <v>42430</v>
      </c>
      <c r="G88" s="8">
        <v>6650.92</v>
      </c>
      <c r="H88" s="12" t="s">
        <v>47</v>
      </c>
      <c r="I88" s="6">
        <f t="shared" si="4"/>
        <v>1</v>
      </c>
      <c r="J88" s="8">
        <f t="shared" si="5"/>
        <v>6650.92</v>
      </c>
    </row>
    <row r="89" spans="1:10" x14ac:dyDescent="0.15">
      <c r="A89" s="12">
        <v>88</v>
      </c>
      <c r="B89" s="6" t="s">
        <v>144</v>
      </c>
      <c r="C89" s="7" t="s">
        <v>233</v>
      </c>
      <c r="D89" s="24">
        <v>4758.46</v>
      </c>
      <c r="E89" s="15" t="s">
        <v>238</v>
      </c>
      <c r="F89" s="28">
        <v>42430</v>
      </c>
      <c r="G89" s="8">
        <v>4758.46</v>
      </c>
      <c r="H89" s="12" t="s">
        <v>47</v>
      </c>
      <c r="I89" s="6">
        <f t="shared" si="4"/>
        <v>1</v>
      </c>
      <c r="J89" s="8">
        <f t="shared" si="5"/>
        <v>4758.46</v>
      </c>
    </row>
    <row r="90" spans="1:10" x14ac:dyDescent="0.15">
      <c r="A90" s="12">
        <v>89</v>
      </c>
      <c r="B90" s="6" t="s">
        <v>141</v>
      </c>
      <c r="C90" s="7" t="s">
        <v>35</v>
      </c>
      <c r="D90" s="24">
        <v>3580.36</v>
      </c>
      <c r="E90" s="15" t="s">
        <v>238</v>
      </c>
      <c r="F90" s="28">
        <v>42430</v>
      </c>
      <c r="G90" s="8">
        <v>3580.36</v>
      </c>
      <c r="H90" s="12" t="s">
        <v>47</v>
      </c>
      <c r="I90" s="6">
        <f t="shared" si="4"/>
        <v>1</v>
      </c>
      <c r="J90" s="8">
        <f t="shared" si="5"/>
        <v>3580.36</v>
      </c>
    </row>
    <row r="91" spans="1:10" x14ac:dyDescent="0.15">
      <c r="A91" s="12">
        <v>90</v>
      </c>
      <c r="B91" s="6" t="s">
        <v>152</v>
      </c>
      <c r="C91" s="7" t="s">
        <v>34</v>
      </c>
      <c r="D91" s="24">
        <v>1980</v>
      </c>
      <c r="E91" s="15" t="s">
        <v>238</v>
      </c>
      <c r="F91" s="28">
        <v>42430</v>
      </c>
      <c r="G91" s="8">
        <v>1980</v>
      </c>
      <c r="H91" s="12" t="s">
        <v>47</v>
      </c>
      <c r="I91" s="6">
        <f t="shared" si="4"/>
        <v>1</v>
      </c>
      <c r="J91" s="8">
        <f t="shared" si="5"/>
        <v>1980</v>
      </c>
    </row>
    <row r="92" spans="1:10" x14ac:dyDescent="0.15">
      <c r="A92" s="12">
        <v>91</v>
      </c>
      <c r="B92" s="6" t="s">
        <v>157</v>
      </c>
      <c r="C92" s="7" t="s">
        <v>34</v>
      </c>
      <c r="D92" s="24">
        <v>1933.7</v>
      </c>
      <c r="E92" s="15" t="s">
        <v>238</v>
      </c>
      <c r="F92" s="28">
        <v>42430</v>
      </c>
      <c r="G92" s="8">
        <v>1933.7</v>
      </c>
      <c r="H92" s="12" t="s">
        <v>47</v>
      </c>
      <c r="I92" s="6">
        <f t="shared" si="4"/>
        <v>1</v>
      </c>
      <c r="J92" s="8">
        <f t="shared" si="5"/>
        <v>1933.7</v>
      </c>
    </row>
    <row r="93" spans="1:10" x14ac:dyDescent="0.15">
      <c r="A93" s="12">
        <v>92</v>
      </c>
      <c r="B93" s="6" t="s">
        <v>146</v>
      </c>
      <c r="C93" s="7" t="s">
        <v>233</v>
      </c>
      <c r="D93" s="24">
        <v>732</v>
      </c>
      <c r="E93" s="15" t="s">
        <v>238</v>
      </c>
      <c r="F93" s="28">
        <v>42430</v>
      </c>
      <c r="G93" s="8">
        <v>732</v>
      </c>
      <c r="H93" s="12" t="s">
        <v>47</v>
      </c>
      <c r="I93" s="6">
        <f t="shared" si="4"/>
        <v>1</v>
      </c>
      <c r="J93" s="8">
        <f t="shared" si="5"/>
        <v>732</v>
      </c>
    </row>
    <row r="94" spans="1:10" x14ac:dyDescent="0.15">
      <c r="A94" s="12">
        <v>93</v>
      </c>
      <c r="B94" s="6" t="s">
        <v>150</v>
      </c>
      <c r="C94" s="7" t="s">
        <v>221</v>
      </c>
      <c r="D94" s="24">
        <v>721.84</v>
      </c>
      <c r="E94" s="15" t="s">
        <v>238</v>
      </c>
      <c r="F94" s="28">
        <v>42430</v>
      </c>
      <c r="G94" s="8">
        <v>721.84</v>
      </c>
      <c r="H94" s="12" t="s">
        <v>47</v>
      </c>
      <c r="I94" s="6">
        <f t="shared" si="4"/>
        <v>1</v>
      </c>
      <c r="J94" s="8">
        <f t="shared" si="5"/>
        <v>721.84</v>
      </c>
    </row>
    <row r="95" spans="1:10" x14ac:dyDescent="0.15">
      <c r="A95" s="12">
        <v>94</v>
      </c>
      <c r="B95" s="6" t="s">
        <v>154</v>
      </c>
      <c r="C95" s="7" t="s">
        <v>228</v>
      </c>
      <c r="D95" s="24">
        <v>719.8</v>
      </c>
      <c r="E95" s="15" t="s">
        <v>238</v>
      </c>
      <c r="F95" s="28">
        <v>42430</v>
      </c>
      <c r="G95" s="8">
        <v>719.8</v>
      </c>
      <c r="H95" s="12" t="s">
        <v>47</v>
      </c>
      <c r="I95" s="6">
        <f t="shared" si="4"/>
        <v>1</v>
      </c>
      <c r="J95" s="8">
        <f t="shared" si="5"/>
        <v>719.8</v>
      </c>
    </row>
    <row r="96" spans="1:10" x14ac:dyDescent="0.15">
      <c r="A96" s="12">
        <v>95</v>
      </c>
      <c r="B96" s="6" t="s">
        <v>143</v>
      </c>
      <c r="C96" s="7" t="s">
        <v>233</v>
      </c>
      <c r="D96" s="24">
        <v>618.75</v>
      </c>
      <c r="E96" s="15" t="s">
        <v>238</v>
      </c>
      <c r="F96" s="28">
        <v>42430</v>
      </c>
      <c r="G96" s="8">
        <v>618.75</v>
      </c>
      <c r="H96" s="12" t="s">
        <v>47</v>
      </c>
      <c r="I96" s="6">
        <f t="shared" si="4"/>
        <v>1</v>
      </c>
      <c r="J96" s="8">
        <f t="shared" si="5"/>
        <v>618.75</v>
      </c>
    </row>
    <row r="97" spans="1:10" x14ac:dyDescent="0.15">
      <c r="A97" s="12">
        <v>96</v>
      </c>
      <c r="B97" s="6" t="s">
        <v>142</v>
      </c>
      <c r="C97" s="7" t="s">
        <v>221</v>
      </c>
      <c r="D97" s="24">
        <v>478.24</v>
      </c>
      <c r="E97" s="15" t="s">
        <v>238</v>
      </c>
      <c r="F97" s="28">
        <v>42430</v>
      </c>
      <c r="G97" s="8">
        <v>478.24</v>
      </c>
      <c r="H97" s="12" t="s">
        <v>47</v>
      </c>
      <c r="I97" s="6">
        <f t="shared" si="4"/>
        <v>1</v>
      </c>
      <c r="J97" s="8">
        <f t="shared" si="5"/>
        <v>478.24</v>
      </c>
    </row>
    <row r="98" spans="1:10" x14ac:dyDescent="0.15">
      <c r="A98" s="12">
        <v>97</v>
      </c>
      <c r="B98" s="6" t="s">
        <v>147</v>
      </c>
      <c r="C98" s="7" t="s">
        <v>221</v>
      </c>
      <c r="D98" s="24">
        <v>350.75</v>
      </c>
      <c r="E98" s="15" t="s">
        <v>238</v>
      </c>
      <c r="F98" s="28">
        <v>42430</v>
      </c>
      <c r="G98" s="8">
        <v>350.75</v>
      </c>
      <c r="H98" s="12" t="s">
        <v>47</v>
      </c>
      <c r="I98" s="6">
        <f t="shared" ref="I98:I129" si="6">F98-E98</f>
        <v>1</v>
      </c>
      <c r="J98" s="8">
        <f t="shared" ref="J98:J129" si="7">I98*D98</f>
        <v>350.75</v>
      </c>
    </row>
    <row r="99" spans="1:10" x14ac:dyDescent="0.15">
      <c r="A99" s="12">
        <v>98</v>
      </c>
      <c r="B99" s="6" t="s">
        <v>9</v>
      </c>
      <c r="C99" s="7" t="s">
        <v>216</v>
      </c>
      <c r="D99" s="24">
        <v>252.54</v>
      </c>
      <c r="E99" s="15" t="s">
        <v>238</v>
      </c>
      <c r="F99" s="28">
        <v>42430</v>
      </c>
      <c r="G99" s="8">
        <v>252.54</v>
      </c>
      <c r="H99" s="12" t="s">
        <v>47</v>
      </c>
      <c r="I99" s="6">
        <f t="shared" si="6"/>
        <v>1</v>
      </c>
      <c r="J99" s="8">
        <f t="shared" si="7"/>
        <v>252.54</v>
      </c>
    </row>
    <row r="100" spans="1:10" x14ac:dyDescent="0.15">
      <c r="A100" s="12">
        <v>99</v>
      </c>
      <c r="B100" s="6" t="s">
        <v>151</v>
      </c>
      <c r="C100" s="7" t="s">
        <v>220</v>
      </c>
      <c r="D100" s="24">
        <v>118</v>
      </c>
      <c r="E100" s="15" t="s">
        <v>238</v>
      </c>
      <c r="F100" s="28">
        <v>42430</v>
      </c>
      <c r="G100" s="8">
        <v>118</v>
      </c>
      <c r="H100" s="12" t="s">
        <v>47</v>
      </c>
      <c r="I100" s="6">
        <f t="shared" si="6"/>
        <v>1</v>
      </c>
      <c r="J100" s="8">
        <f t="shared" si="7"/>
        <v>118</v>
      </c>
    </row>
    <row r="101" spans="1:10" x14ac:dyDescent="0.15">
      <c r="A101" s="12">
        <v>100</v>
      </c>
      <c r="B101" s="6" t="s">
        <v>145</v>
      </c>
      <c r="C101" s="7" t="s">
        <v>233</v>
      </c>
      <c r="D101" s="24">
        <v>42.2</v>
      </c>
      <c r="E101" s="15" t="s">
        <v>238</v>
      </c>
      <c r="F101" s="28">
        <v>42430</v>
      </c>
      <c r="G101" s="8">
        <v>42.2</v>
      </c>
      <c r="H101" s="12" t="s">
        <v>47</v>
      </c>
      <c r="I101" s="6">
        <f t="shared" si="6"/>
        <v>1</v>
      </c>
      <c r="J101" s="8">
        <f t="shared" si="7"/>
        <v>42.2</v>
      </c>
    </row>
    <row r="102" spans="1:10" x14ac:dyDescent="0.15">
      <c r="A102" s="12">
        <v>101</v>
      </c>
      <c r="B102" s="6" t="s">
        <v>158</v>
      </c>
      <c r="C102" s="7" t="s">
        <v>31</v>
      </c>
      <c r="D102" s="24">
        <v>4.8600000000000003</v>
      </c>
      <c r="E102" s="15" t="s">
        <v>241</v>
      </c>
      <c r="F102" s="28">
        <v>42430</v>
      </c>
      <c r="G102" s="8">
        <v>4.8600000000000003</v>
      </c>
      <c r="H102" s="12" t="s">
        <v>47</v>
      </c>
      <c r="I102" s="6">
        <f t="shared" si="6"/>
        <v>0</v>
      </c>
      <c r="J102" s="8">
        <f t="shared" si="7"/>
        <v>0</v>
      </c>
    </row>
    <row r="103" spans="1:10" x14ac:dyDescent="0.15">
      <c r="A103" s="12">
        <v>102</v>
      </c>
      <c r="B103" s="6" t="s">
        <v>123</v>
      </c>
      <c r="C103" s="7" t="s">
        <v>216</v>
      </c>
      <c r="D103" s="24">
        <v>6997.5</v>
      </c>
      <c r="E103" s="15" t="s">
        <v>216</v>
      </c>
      <c r="F103" s="28">
        <v>42431</v>
      </c>
      <c r="G103" s="8">
        <v>6997.5</v>
      </c>
      <c r="H103" s="12" t="s">
        <v>47</v>
      </c>
      <c r="I103" s="6">
        <f t="shared" si="6"/>
        <v>57</v>
      </c>
      <c r="J103" s="8">
        <f t="shared" si="7"/>
        <v>398857.5</v>
      </c>
    </row>
    <row r="104" spans="1:10" x14ac:dyDescent="0.15">
      <c r="A104" s="12">
        <v>103</v>
      </c>
      <c r="B104" s="6" t="s">
        <v>134</v>
      </c>
      <c r="C104" s="7" t="s">
        <v>216</v>
      </c>
      <c r="D104" s="24">
        <v>448</v>
      </c>
      <c r="E104" s="15" t="s">
        <v>216</v>
      </c>
      <c r="F104" s="28">
        <v>42431</v>
      </c>
      <c r="G104" s="8">
        <v>448</v>
      </c>
      <c r="H104" s="12" t="s">
        <v>47</v>
      </c>
      <c r="I104" s="6">
        <f t="shared" si="6"/>
        <v>57</v>
      </c>
      <c r="J104" s="8">
        <f t="shared" si="7"/>
        <v>25536</v>
      </c>
    </row>
    <row r="105" spans="1:10" x14ac:dyDescent="0.15">
      <c r="A105" s="12">
        <v>104</v>
      </c>
      <c r="B105" s="6" t="s">
        <v>124</v>
      </c>
      <c r="C105" s="7" t="s">
        <v>232</v>
      </c>
      <c r="D105" s="24">
        <v>2099</v>
      </c>
      <c r="E105" s="15" t="s">
        <v>232</v>
      </c>
      <c r="F105" s="28">
        <v>42431</v>
      </c>
      <c r="G105" s="8">
        <v>2099</v>
      </c>
      <c r="H105" s="12" t="s">
        <v>47</v>
      </c>
      <c r="I105" s="6">
        <f t="shared" si="6"/>
        <v>56</v>
      </c>
      <c r="J105" s="8">
        <f t="shared" si="7"/>
        <v>117544</v>
      </c>
    </row>
    <row r="106" spans="1:10" x14ac:dyDescent="0.15">
      <c r="A106" s="12">
        <v>105</v>
      </c>
      <c r="B106" s="6" t="s">
        <v>125</v>
      </c>
      <c r="C106" s="7" t="s">
        <v>232</v>
      </c>
      <c r="D106" s="24">
        <v>601.5</v>
      </c>
      <c r="E106" s="15" t="s">
        <v>232</v>
      </c>
      <c r="F106" s="28">
        <v>42431</v>
      </c>
      <c r="G106" s="8">
        <v>601.5</v>
      </c>
      <c r="H106" s="12" t="s">
        <v>47</v>
      </c>
      <c r="I106" s="6">
        <f t="shared" si="6"/>
        <v>56</v>
      </c>
      <c r="J106" s="8">
        <f t="shared" si="7"/>
        <v>33684</v>
      </c>
    </row>
    <row r="107" spans="1:10" x14ac:dyDescent="0.15">
      <c r="A107" s="12">
        <v>106</v>
      </c>
      <c r="B107" s="6" t="s">
        <v>127</v>
      </c>
      <c r="C107" s="7" t="s">
        <v>232</v>
      </c>
      <c r="D107" s="24">
        <v>590</v>
      </c>
      <c r="E107" s="15" t="s">
        <v>232</v>
      </c>
      <c r="F107" s="28">
        <v>42431</v>
      </c>
      <c r="G107" s="8">
        <v>590</v>
      </c>
      <c r="H107" s="12" t="s">
        <v>47</v>
      </c>
      <c r="I107" s="6">
        <f t="shared" si="6"/>
        <v>56</v>
      </c>
      <c r="J107" s="8">
        <f t="shared" si="7"/>
        <v>33040</v>
      </c>
    </row>
    <row r="108" spans="1:10" x14ac:dyDescent="0.15">
      <c r="A108" s="12">
        <v>107</v>
      </c>
      <c r="B108" s="6" t="s">
        <v>126</v>
      </c>
      <c r="C108" s="7" t="s">
        <v>232</v>
      </c>
      <c r="D108" s="24">
        <v>282</v>
      </c>
      <c r="E108" s="15" t="s">
        <v>232</v>
      </c>
      <c r="F108" s="28">
        <v>42431</v>
      </c>
      <c r="G108" s="8">
        <v>282</v>
      </c>
      <c r="H108" s="12" t="s">
        <v>47</v>
      </c>
      <c r="I108" s="6">
        <f t="shared" si="6"/>
        <v>56</v>
      </c>
      <c r="J108" s="8">
        <f t="shared" si="7"/>
        <v>15792</v>
      </c>
    </row>
    <row r="109" spans="1:10" x14ac:dyDescent="0.15">
      <c r="A109" s="12">
        <v>108</v>
      </c>
      <c r="B109" s="6" t="s">
        <v>128</v>
      </c>
      <c r="C109" s="7" t="s">
        <v>215</v>
      </c>
      <c r="D109" s="24">
        <v>141</v>
      </c>
      <c r="E109" s="15" t="s">
        <v>232</v>
      </c>
      <c r="F109" s="28">
        <v>42431</v>
      </c>
      <c r="G109" s="8">
        <v>141</v>
      </c>
      <c r="H109" s="12" t="s">
        <v>47</v>
      </c>
      <c r="I109" s="6">
        <f t="shared" si="6"/>
        <v>56</v>
      </c>
      <c r="J109" s="8">
        <f t="shared" si="7"/>
        <v>7896</v>
      </c>
    </row>
    <row r="110" spans="1:10" x14ac:dyDescent="0.15">
      <c r="A110" s="12">
        <v>109</v>
      </c>
      <c r="B110" s="6" t="s">
        <v>129</v>
      </c>
      <c r="C110" s="7" t="s">
        <v>215</v>
      </c>
      <c r="D110" s="24">
        <v>141</v>
      </c>
      <c r="E110" s="15" t="s">
        <v>215</v>
      </c>
      <c r="F110" s="28">
        <v>42431</v>
      </c>
      <c r="G110" s="8">
        <v>141</v>
      </c>
      <c r="H110" s="12" t="s">
        <v>47</v>
      </c>
      <c r="I110" s="6">
        <f t="shared" si="6"/>
        <v>49</v>
      </c>
      <c r="J110" s="8">
        <f t="shared" si="7"/>
        <v>6909</v>
      </c>
    </row>
    <row r="111" spans="1:10" x14ac:dyDescent="0.15">
      <c r="A111" s="12">
        <v>110</v>
      </c>
      <c r="B111" s="6" t="s">
        <v>130</v>
      </c>
      <c r="C111" s="7" t="s">
        <v>215</v>
      </c>
      <c r="D111" s="24">
        <v>141</v>
      </c>
      <c r="E111" s="15" t="s">
        <v>215</v>
      </c>
      <c r="F111" s="28">
        <v>42431</v>
      </c>
      <c r="G111" s="8">
        <v>141</v>
      </c>
      <c r="H111" s="12" t="s">
        <v>47</v>
      </c>
      <c r="I111" s="6">
        <f t="shared" si="6"/>
        <v>49</v>
      </c>
      <c r="J111" s="8">
        <f t="shared" si="7"/>
        <v>6909</v>
      </c>
    </row>
    <row r="112" spans="1:10" x14ac:dyDescent="0.15">
      <c r="A112" s="12">
        <v>111</v>
      </c>
      <c r="B112" s="6" t="s">
        <v>131</v>
      </c>
      <c r="C112" s="7" t="s">
        <v>215</v>
      </c>
      <c r="D112" s="24">
        <v>141</v>
      </c>
      <c r="E112" s="15" t="s">
        <v>215</v>
      </c>
      <c r="F112" s="28">
        <v>42431</v>
      </c>
      <c r="G112" s="8">
        <v>141</v>
      </c>
      <c r="H112" s="12" t="s">
        <v>47</v>
      </c>
      <c r="I112" s="6">
        <f t="shared" si="6"/>
        <v>49</v>
      </c>
      <c r="J112" s="8">
        <f t="shared" si="7"/>
        <v>6909</v>
      </c>
    </row>
    <row r="113" spans="1:10" x14ac:dyDescent="0.15">
      <c r="A113" s="12">
        <v>112</v>
      </c>
      <c r="B113" s="6" t="s">
        <v>132</v>
      </c>
      <c r="C113" s="7" t="s">
        <v>215</v>
      </c>
      <c r="D113" s="24">
        <v>141</v>
      </c>
      <c r="E113" s="15" t="s">
        <v>215</v>
      </c>
      <c r="F113" s="28">
        <v>42431</v>
      </c>
      <c r="G113" s="8">
        <v>141</v>
      </c>
      <c r="H113" s="12" t="s">
        <v>47</v>
      </c>
      <c r="I113" s="6">
        <f t="shared" si="6"/>
        <v>49</v>
      </c>
      <c r="J113" s="8">
        <f t="shared" si="7"/>
        <v>6909</v>
      </c>
    </row>
    <row r="114" spans="1:10" x14ac:dyDescent="0.15">
      <c r="A114" s="12">
        <v>113</v>
      </c>
      <c r="B114" s="6" t="s">
        <v>133</v>
      </c>
      <c r="C114" s="7" t="s">
        <v>215</v>
      </c>
      <c r="D114" s="24">
        <v>141</v>
      </c>
      <c r="E114" s="15" t="s">
        <v>215</v>
      </c>
      <c r="F114" s="28">
        <v>42431</v>
      </c>
      <c r="G114" s="8">
        <v>141</v>
      </c>
      <c r="H114" s="12" t="s">
        <v>47</v>
      </c>
      <c r="I114" s="6">
        <f t="shared" si="6"/>
        <v>49</v>
      </c>
      <c r="J114" s="8">
        <f t="shared" si="7"/>
        <v>6909</v>
      </c>
    </row>
    <row r="115" spans="1:10" x14ac:dyDescent="0.15">
      <c r="A115" s="12">
        <v>114</v>
      </c>
      <c r="B115" s="6" t="s">
        <v>161</v>
      </c>
      <c r="C115" s="7" t="s">
        <v>236</v>
      </c>
      <c r="D115" s="24">
        <v>146.80000000000001</v>
      </c>
      <c r="E115" s="15" t="s">
        <v>236</v>
      </c>
      <c r="F115" s="28">
        <v>42431</v>
      </c>
      <c r="G115" s="8">
        <v>146.80000000000001</v>
      </c>
      <c r="H115" s="12" t="s">
        <v>47</v>
      </c>
      <c r="I115" s="6">
        <f t="shared" si="6"/>
        <v>35</v>
      </c>
      <c r="J115" s="8">
        <f t="shared" si="7"/>
        <v>5138</v>
      </c>
    </row>
    <row r="116" spans="1:10" x14ac:dyDescent="0.15">
      <c r="A116" s="12">
        <v>115</v>
      </c>
      <c r="B116" s="6" t="s">
        <v>162</v>
      </c>
      <c r="C116" s="7" t="s">
        <v>236</v>
      </c>
      <c r="D116" s="24">
        <v>146.80000000000001</v>
      </c>
      <c r="E116" s="15" t="s">
        <v>236</v>
      </c>
      <c r="F116" s="28">
        <v>42431</v>
      </c>
      <c r="G116" s="8">
        <v>146.80000000000001</v>
      </c>
      <c r="H116" s="12" t="s">
        <v>47</v>
      </c>
      <c r="I116" s="6">
        <f t="shared" si="6"/>
        <v>35</v>
      </c>
      <c r="J116" s="8">
        <f t="shared" si="7"/>
        <v>5138</v>
      </c>
    </row>
    <row r="117" spans="1:10" x14ac:dyDescent="0.15">
      <c r="A117" s="12">
        <v>116</v>
      </c>
      <c r="B117" s="6" t="s">
        <v>135</v>
      </c>
      <c r="C117" s="7" t="s">
        <v>221</v>
      </c>
      <c r="D117" s="24">
        <v>3285</v>
      </c>
      <c r="E117" s="15" t="s">
        <v>221</v>
      </c>
      <c r="F117" s="28">
        <v>42431</v>
      </c>
      <c r="G117" s="8">
        <v>3285</v>
      </c>
      <c r="H117" s="12" t="s">
        <v>47</v>
      </c>
      <c r="I117" s="6">
        <f t="shared" si="6"/>
        <v>33</v>
      </c>
      <c r="J117" s="8">
        <f t="shared" si="7"/>
        <v>108405</v>
      </c>
    </row>
    <row r="118" spans="1:10" x14ac:dyDescent="0.15">
      <c r="A118" s="12">
        <v>117</v>
      </c>
      <c r="B118" s="6" t="s">
        <v>172</v>
      </c>
      <c r="C118" s="7" t="s">
        <v>237</v>
      </c>
      <c r="D118" s="24">
        <v>564</v>
      </c>
      <c r="E118" s="15" t="s">
        <v>237</v>
      </c>
      <c r="F118" s="28">
        <v>42431</v>
      </c>
      <c r="G118" s="8">
        <v>564</v>
      </c>
      <c r="H118" s="12" t="s">
        <v>47</v>
      </c>
      <c r="I118" s="6">
        <f t="shared" si="6"/>
        <v>3</v>
      </c>
      <c r="J118" s="8">
        <f t="shared" si="7"/>
        <v>1692</v>
      </c>
    </row>
    <row r="119" spans="1:10" x14ac:dyDescent="0.15">
      <c r="A119" s="12">
        <v>118</v>
      </c>
      <c r="B119" s="6" t="s">
        <v>177</v>
      </c>
      <c r="C119" s="7" t="s">
        <v>237</v>
      </c>
      <c r="D119" s="24">
        <v>491.5</v>
      </c>
      <c r="E119" s="15" t="s">
        <v>237</v>
      </c>
      <c r="F119" s="28">
        <v>42431</v>
      </c>
      <c r="G119" s="8">
        <v>491.5</v>
      </c>
      <c r="H119" s="12" t="s">
        <v>47</v>
      </c>
      <c r="I119" s="6">
        <f t="shared" si="6"/>
        <v>3</v>
      </c>
      <c r="J119" s="8">
        <f t="shared" si="7"/>
        <v>1474.5</v>
      </c>
    </row>
    <row r="120" spans="1:10" x14ac:dyDescent="0.15">
      <c r="A120" s="12">
        <v>119</v>
      </c>
      <c r="B120" s="6" t="s">
        <v>165</v>
      </c>
      <c r="C120" s="7" t="s">
        <v>237</v>
      </c>
      <c r="D120" s="24">
        <v>392</v>
      </c>
      <c r="E120" s="15" t="s">
        <v>237</v>
      </c>
      <c r="F120" s="28">
        <v>42431</v>
      </c>
      <c r="G120" s="8">
        <v>392</v>
      </c>
      <c r="H120" s="12" t="s">
        <v>47</v>
      </c>
      <c r="I120" s="6">
        <f t="shared" si="6"/>
        <v>3</v>
      </c>
      <c r="J120" s="8">
        <f t="shared" si="7"/>
        <v>1176</v>
      </c>
    </row>
    <row r="121" spans="1:10" x14ac:dyDescent="0.15">
      <c r="A121" s="12">
        <v>120</v>
      </c>
      <c r="B121" s="6" t="s">
        <v>176</v>
      </c>
      <c r="C121" s="7" t="s">
        <v>237</v>
      </c>
      <c r="D121" s="24">
        <v>349</v>
      </c>
      <c r="E121" s="15" t="s">
        <v>237</v>
      </c>
      <c r="F121" s="28">
        <v>42431</v>
      </c>
      <c r="G121" s="8">
        <v>349</v>
      </c>
      <c r="H121" s="12" t="s">
        <v>47</v>
      </c>
      <c r="I121" s="6">
        <f t="shared" si="6"/>
        <v>3</v>
      </c>
      <c r="J121" s="8">
        <f t="shared" si="7"/>
        <v>1047</v>
      </c>
    </row>
    <row r="122" spans="1:10" x14ac:dyDescent="0.15">
      <c r="A122" s="12">
        <v>121</v>
      </c>
      <c r="B122" s="6" t="s">
        <v>179</v>
      </c>
      <c r="C122" s="7" t="s">
        <v>237</v>
      </c>
      <c r="D122" s="24">
        <v>334</v>
      </c>
      <c r="E122" s="15" t="s">
        <v>237</v>
      </c>
      <c r="F122" s="28">
        <v>42431</v>
      </c>
      <c r="G122" s="8">
        <v>334</v>
      </c>
      <c r="H122" s="12" t="s">
        <v>47</v>
      </c>
      <c r="I122" s="6">
        <f t="shared" si="6"/>
        <v>3</v>
      </c>
      <c r="J122" s="8">
        <f t="shared" si="7"/>
        <v>1002</v>
      </c>
    </row>
    <row r="123" spans="1:10" x14ac:dyDescent="0.15">
      <c r="A123" s="12">
        <v>122</v>
      </c>
      <c r="B123" s="6" t="s">
        <v>178</v>
      </c>
      <c r="C123" s="7" t="s">
        <v>237</v>
      </c>
      <c r="D123" s="24">
        <v>332</v>
      </c>
      <c r="E123" s="15" t="s">
        <v>237</v>
      </c>
      <c r="F123" s="28">
        <v>42431</v>
      </c>
      <c r="G123" s="8">
        <v>332</v>
      </c>
      <c r="H123" s="12" t="s">
        <v>47</v>
      </c>
      <c r="I123" s="6">
        <f t="shared" si="6"/>
        <v>3</v>
      </c>
      <c r="J123" s="8">
        <f t="shared" si="7"/>
        <v>996</v>
      </c>
    </row>
    <row r="124" spans="1:10" x14ac:dyDescent="0.15">
      <c r="A124" s="12">
        <v>123</v>
      </c>
      <c r="B124" s="6" t="s">
        <v>173</v>
      </c>
      <c r="C124" s="7" t="s">
        <v>237</v>
      </c>
      <c r="D124" s="24">
        <v>322</v>
      </c>
      <c r="E124" s="15" t="s">
        <v>237</v>
      </c>
      <c r="F124" s="28">
        <v>42431</v>
      </c>
      <c r="G124" s="8">
        <v>322</v>
      </c>
      <c r="H124" s="12" t="s">
        <v>47</v>
      </c>
      <c r="I124" s="6">
        <f t="shared" si="6"/>
        <v>3</v>
      </c>
      <c r="J124" s="8">
        <f t="shared" si="7"/>
        <v>966</v>
      </c>
    </row>
    <row r="125" spans="1:10" x14ac:dyDescent="0.15">
      <c r="A125" s="12">
        <v>124</v>
      </c>
      <c r="B125" s="6" t="s">
        <v>170</v>
      </c>
      <c r="C125" s="7" t="s">
        <v>237</v>
      </c>
      <c r="D125" s="24">
        <v>318.5</v>
      </c>
      <c r="E125" s="15" t="s">
        <v>237</v>
      </c>
      <c r="F125" s="28">
        <v>42431</v>
      </c>
      <c r="G125" s="8">
        <v>318.5</v>
      </c>
      <c r="H125" s="12" t="s">
        <v>47</v>
      </c>
      <c r="I125" s="6">
        <f t="shared" si="6"/>
        <v>3</v>
      </c>
      <c r="J125" s="8">
        <f t="shared" si="7"/>
        <v>955.5</v>
      </c>
    </row>
    <row r="126" spans="1:10" x14ac:dyDescent="0.15">
      <c r="A126" s="12">
        <v>125</v>
      </c>
      <c r="B126" s="6" t="s">
        <v>168</v>
      </c>
      <c r="C126" s="7" t="s">
        <v>237</v>
      </c>
      <c r="D126" s="24">
        <v>316</v>
      </c>
      <c r="E126" s="15" t="s">
        <v>237</v>
      </c>
      <c r="F126" s="28">
        <v>42431</v>
      </c>
      <c r="G126" s="8">
        <v>316</v>
      </c>
      <c r="H126" s="12" t="s">
        <v>47</v>
      </c>
      <c r="I126" s="6">
        <f t="shared" si="6"/>
        <v>3</v>
      </c>
      <c r="J126" s="8">
        <f t="shared" si="7"/>
        <v>948</v>
      </c>
    </row>
    <row r="127" spans="1:10" x14ac:dyDescent="0.15">
      <c r="A127" s="12">
        <v>126</v>
      </c>
      <c r="B127" s="6" t="s">
        <v>174</v>
      </c>
      <c r="C127" s="7" t="s">
        <v>237</v>
      </c>
      <c r="D127" s="24">
        <v>302</v>
      </c>
      <c r="E127" s="15" t="s">
        <v>237</v>
      </c>
      <c r="F127" s="28">
        <v>42431</v>
      </c>
      <c r="G127" s="8">
        <v>302</v>
      </c>
      <c r="H127" s="12" t="s">
        <v>47</v>
      </c>
      <c r="I127" s="6">
        <f t="shared" si="6"/>
        <v>3</v>
      </c>
      <c r="J127" s="8">
        <f t="shared" si="7"/>
        <v>906</v>
      </c>
    </row>
    <row r="128" spans="1:10" x14ac:dyDescent="0.15">
      <c r="A128" s="12">
        <v>127</v>
      </c>
      <c r="B128" s="6" t="s">
        <v>166</v>
      </c>
      <c r="C128" s="7" t="s">
        <v>237</v>
      </c>
      <c r="D128" s="24">
        <v>282</v>
      </c>
      <c r="E128" s="15" t="s">
        <v>237</v>
      </c>
      <c r="F128" s="28">
        <v>42431</v>
      </c>
      <c r="G128" s="8">
        <v>282</v>
      </c>
      <c r="H128" s="12" t="s">
        <v>47</v>
      </c>
      <c r="I128" s="6">
        <f t="shared" si="6"/>
        <v>3</v>
      </c>
      <c r="J128" s="8">
        <f t="shared" si="7"/>
        <v>846</v>
      </c>
    </row>
    <row r="129" spans="1:10" x14ac:dyDescent="0.15">
      <c r="A129" s="12">
        <v>128</v>
      </c>
      <c r="B129" s="6" t="s">
        <v>169</v>
      </c>
      <c r="C129" s="7" t="s">
        <v>237</v>
      </c>
      <c r="D129" s="24">
        <v>282</v>
      </c>
      <c r="E129" s="15" t="s">
        <v>237</v>
      </c>
      <c r="F129" s="28">
        <v>42431</v>
      </c>
      <c r="G129" s="8">
        <v>282</v>
      </c>
      <c r="H129" s="12" t="s">
        <v>47</v>
      </c>
      <c r="I129" s="6">
        <f t="shared" si="6"/>
        <v>3</v>
      </c>
      <c r="J129" s="8">
        <f t="shared" si="7"/>
        <v>846</v>
      </c>
    </row>
    <row r="130" spans="1:10" x14ac:dyDescent="0.15">
      <c r="A130" s="12">
        <v>129</v>
      </c>
      <c r="B130" s="6" t="s">
        <v>171</v>
      </c>
      <c r="C130" s="7" t="s">
        <v>237</v>
      </c>
      <c r="D130" s="24">
        <v>282</v>
      </c>
      <c r="E130" s="15" t="s">
        <v>237</v>
      </c>
      <c r="F130" s="28">
        <v>42431</v>
      </c>
      <c r="G130" s="8">
        <v>282</v>
      </c>
      <c r="H130" s="12" t="s">
        <v>47</v>
      </c>
      <c r="I130" s="6">
        <f t="shared" ref="I130:I161" si="8">F130-E130</f>
        <v>3</v>
      </c>
      <c r="J130" s="8">
        <f t="shared" ref="J130:J161" si="9">I130*D130</f>
        <v>846</v>
      </c>
    </row>
    <row r="131" spans="1:10" x14ac:dyDescent="0.15">
      <c r="A131" s="12">
        <v>130</v>
      </c>
      <c r="B131" s="6" t="s">
        <v>175</v>
      </c>
      <c r="C131" s="6" t="s">
        <v>237</v>
      </c>
      <c r="D131" s="24">
        <v>282</v>
      </c>
      <c r="E131" s="15" t="s">
        <v>237</v>
      </c>
      <c r="F131" s="28">
        <v>42431</v>
      </c>
      <c r="G131" s="8">
        <v>282</v>
      </c>
      <c r="H131" s="12" t="s">
        <v>47</v>
      </c>
      <c r="I131" s="6">
        <f t="shared" si="8"/>
        <v>3</v>
      </c>
      <c r="J131" s="8">
        <f t="shared" si="9"/>
        <v>846</v>
      </c>
    </row>
    <row r="132" spans="1:10" x14ac:dyDescent="0.15">
      <c r="A132" s="12">
        <v>131</v>
      </c>
      <c r="B132" s="6" t="s">
        <v>181</v>
      </c>
      <c r="C132" s="6" t="s">
        <v>237</v>
      </c>
      <c r="D132" s="24">
        <v>279.5</v>
      </c>
      <c r="E132" s="15" t="s">
        <v>237</v>
      </c>
      <c r="F132" s="28">
        <v>42431</v>
      </c>
      <c r="G132" s="8">
        <v>279.5</v>
      </c>
      <c r="H132" s="12" t="s">
        <v>47</v>
      </c>
      <c r="I132" s="6">
        <f t="shared" si="8"/>
        <v>3</v>
      </c>
      <c r="J132" s="8">
        <f t="shared" si="9"/>
        <v>838.5</v>
      </c>
    </row>
    <row r="133" spans="1:10" x14ac:dyDescent="0.15">
      <c r="A133" s="12">
        <v>132</v>
      </c>
      <c r="B133" s="6" t="s">
        <v>163</v>
      </c>
      <c r="C133" s="6" t="s">
        <v>237</v>
      </c>
      <c r="D133" s="24">
        <v>167</v>
      </c>
      <c r="E133" s="15" t="s">
        <v>237</v>
      </c>
      <c r="F133" s="28">
        <v>42431</v>
      </c>
      <c r="G133" s="8">
        <v>167</v>
      </c>
      <c r="H133" s="12" t="s">
        <v>47</v>
      </c>
      <c r="I133" s="6">
        <f t="shared" si="8"/>
        <v>3</v>
      </c>
      <c r="J133" s="8">
        <f t="shared" si="9"/>
        <v>501</v>
      </c>
    </row>
    <row r="134" spans="1:10" x14ac:dyDescent="0.15">
      <c r="A134" s="12">
        <v>133</v>
      </c>
      <c r="B134" s="6" t="s">
        <v>180</v>
      </c>
      <c r="C134" s="6" t="s">
        <v>237</v>
      </c>
      <c r="D134" s="24">
        <v>167</v>
      </c>
      <c r="E134" s="15" t="s">
        <v>237</v>
      </c>
      <c r="F134" s="28">
        <v>42431</v>
      </c>
      <c r="G134" s="8">
        <v>167</v>
      </c>
      <c r="H134" s="12" t="s">
        <v>47</v>
      </c>
      <c r="I134" s="6">
        <f t="shared" si="8"/>
        <v>3</v>
      </c>
      <c r="J134" s="8">
        <f t="shared" si="9"/>
        <v>501</v>
      </c>
    </row>
    <row r="135" spans="1:10" x14ac:dyDescent="0.15">
      <c r="A135" s="12">
        <v>134</v>
      </c>
      <c r="B135" s="6" t="s">
        <v>164</v>
      </c>
      <c r="C135" s="6" t="s">
        <v>237</v>
      </c>
      <c r="D135" s="24">
        <v>141</v>
      </c>
      <c r="E135" s="15" t="s">
        <v>237</v>
      </c>
      <c r="F135" s="28">
        <v>42431</v>
      </c>
      <c r="G135" s="8">
        <v>141</v>
      </c>
      <c r="H135" s="12" t="s">
        <v>47</v>
      </c>
      <c r="I135" s="6">
        <f t="shared" si="8"/>
        <v>3</v>
      </c>
      <c r="J135" s="8">
        <f t="shared" si="9"/>
        <v>423</v>
      </c>
    </row>
    <row r="136" spans="1:10" x14ac:dyDescent="0.15">
      <c r="A136" s="12">
        <v>135</v>
      </c>
      <c r="B136" s="6" t="s">
        <v>6</v>
      </c>
      <c r="C136" s="6" t="s">
        <v>238</v>
      </c>
      <c r="D136" s="24">
        <v>682.46</v>
      </c>
      <c r="E136" s="15" t="s">
        <v>251</v>
      </c>
      <c r="F136" s="28">
        <v>42431</v>
      </c>
      <c r="G136" s="8">
        <v>682.46</v>
      </c>
      <c r="H136" s="12" t="s">
        <v>47</v>
      </c>
      <c r="I136" s="6">
        <f t="shared" si="8"/>
        <v>-29</v>
      </c>
      <c r="J136" s="8">
        <f t="shared" si="9"/>
        <v>-19791.34</v>
      </c>
    </row>
    <row r="137" spans="1:10" x14ac:dyDescent="0.15">
      <c r="A137" s="12">
        <v>136</v>
      </c>
      <c r="B137" s="6" t="s">
        <v>10</v>
      </c>
      <c r="C137" s="6" t="s">
        <v>238</v>
      </c>
      <c r="D137" s="24">
        <v>1388.81</v>
      </c>
      <c r="E137" s="15" t="s">
        <v>251</v>
      </c>
      <c r="F137" s="28">
        <v>42431</v>
      </c>
      <c r="G137" s="8">
        <v>1388.81</v>
      </c>
      <c r="H137" s="12" t="s">
        <v>47</v>
      </c>
      <c r="I137" s="6">
        <f t="shared" si="8"/>
        <v>-29</v>
      </c>
      <c r="J137" s="8">
        <f t="shared" si="9"/>
        <v>-40275.49</v>
      </c>
    </row>
    <row r="138" spans="1:10" x14ac:dyDescent="0.15">
      <c r="A138" s="12">
        <v>137</v>
      </c>
      <c r="B138" s="6" t="s">
        <v>182</v>
      </c>
      <c r="C138" s="6" t="s">
        <v>237</v>
      </c>
      <c r="D138" s="24">
        <v>759</v>
      </c>
      <c r="E138" s="15" t="s">
        <v>237</v>
      </c>
      <c r="F138" s="28">
        <v>42443</v>
      </c>
      <c r="G138" s="8">
        <v>759</v>
      </c>
      <c r="H138" s="12" t="s">
        <v>47</v>
      </c>
      <c r="I138" s="6">
        <f t="shared" si="8"/>
        <v>15</v>
      </c>
      <c r="J138" s="8">
        <f t="shared" si="9"/>
        <v>11385</v>
      </c>
    </row>
    <row r="139" spans="1:10" x14ac:dyDescent="0.15">
      <c r="A139" s="12">
        <v>138</v>
      </c>
      <c r="B139" s="6" t="s">
        <v>195</v>
      </c>
      <c r="C139" s="6" t="s">
        <v>243</v>
      </c>
      <c r="D139" s="24">
        <v>282</v>
      </c>
      <c r="E139" s="15" t="s">
        <v>243</v>
      </c>
      <c r="F139" s="28">
        <v>42443</v>
      </c>
      <c r="G139" s="8">
        <v>282</v>
      </c>
      <c r="H139" s="12" t="s">
        <v>47</v>
      </c>
      <c r="I139" s="6">
        <f t="shared" si="8"/>
        <v>6</v>
      </c>
      <c r="J139" s="8">
        <f t="shared" si="9"/>
        <v>1692</v>
      </c>
    </row>
    <row r="140" spans="1:10" x14ac:dyDescent="0.15">
      <c r="A140" s="12">
        <v>139</v>
      </c>
      <c r="B140" s="6" t="s">
        <v>197</v>
      </c>
      <c r="C140" s="6" t="s">
        <v>243</v>
      </c>
      <c r="D140" s="24">
        <v>282</v>
      </c>
      <c r="E140" s="15" t="s">
        <v>243</v>
      </c>
      <c r="F140" s="28">
        <v>42443</v>
      </c>
      <c r="G140" s="8">
        <v>282</v>
      </c>
      <c r="H140" s="12" t="s">
        <v>47</v>
      </c>
      <c r="I140" s="6">
        <f t="shared" si="8"/>
        <v>6</v>
      </c>
      <c r="J140" s="8">
        <f t="shared" si="9"/>
        <v>1692</v>
      </c>
    </row>
    <row r="141" spans="1:10" x14ac:dyDescent="0.15">
      <c r="A141" s="12">
        <v>140</v>
      </c>
      <c r="B141" s="6" t="s">
        <v>191</v>
      </c>
      <c r="C141" s="6" t="s">
        <v>243</v>
      </c>
      <c r="D141" s="24">
        <v>141</v>
      </c>
      <c r="E141" s="15" t="s">
        <v>243</v>
      </c>
      <c r="F141" s="28">
        <v>42443</v>
      </c>
      <c r="G141" s="8">
        <v>141</v>
      </c>
      <c r="H141" s="12" t="s">
        <v>47</v>
      </c>
      <c r="I141" s="6">
        <f t="shared" si="8"/>
        <v>6</v>
      </c>
      <c r="J141" s="8">
        <f t="shared" si="9"/>
        <v>846</v>
      </c>
    </row>
    <row r="142" spans="1:10" x14ac:dyDescent="0.15">
      <c r="A142" s="12">
        <v>141</v>
      </c>
      <c r="B142" s="6" t="s">
        <v>192</v>
      </c>
      <c r="C142" s="6" t="s">
        <v>243</v>
      </c>
      <c r="D142" s="25">
        <v>141</v>
      </c>
      <c r="E142" s="15" t="s">
        <v>243</v>
      </c>
      <c r="F142" s="28">
        <v>42443</v>
      </c>
      <c r="G142" s="9">
        <v>141</v>
      </c>
      <c r="H142" s="12" t="s">
        <v>47</v>
      </c>
      <c r="I142" s="6">
        <f t="shared" si="8"/>
        <v>6</v>
      </c>
      <c r="J142" s="8">
        <f t="shared" si="9"/>
        <v>846</v>
      </c>
    </row>
    <row r="143" spans="1:10" x14ac:dyDescent="0.15">
      <c r="A143" s="12">
        <v>142</v>
      </c>
      <c r="B143" s="6" t="s">
        <v>193</v>
      </c>
      <c r="C143" s="6" t="s">
        <v>243</v>
      </c>
      <c r="D143" s="24">
        <v>141</v>
      </c>
      <c r="E143" s="15" t="s">
        <v>243</v>
      </c>
      <c r="F143" s="28">
        <v>42443</v>
      </c>
      <c r="G143" s="8">
        <v>141</v>
      </c>
      <c r="H143" s="12" t="s">
        <v>47</v>
      </c>
      <c r="I143" s="6">
        <f t="shared" si="8"/>
        <v>6</v>
      </c>
      <c r="J143" s="8">
        <f t="shared" si="9"/>
        <v>846</v>
      </c>
    </row>
    <row r="144" spans="1:10" x14ac:dyDescent="0.15">
      <c r="A144" s="12">
        <v>143</v>
      </c>
      <c r="B144" s="6" t="s">
        <v>194</v>
      </c>
      <c r="C144" s="6" t="s">
        <v>243</v>
      </c>
      <c r="D144" s="24">
        <v>141</v>
      </c>
      <c r="E144" s="15" t="s">
        <v>243</v>
      </c>
      <c r="F144" s="28">
        <v>42443</v>
      </c>
      <c r="G144" s="8">
        <v>141</v>
      </c>
      <c r="H144" s="12" t="s">
        <v>47</v>
      </c>
      <c r="I144" s="6">
        <f t="shared" si="8"/>
        <v>6</v>
      </c>
      <c r="J144" s="8">
        <f t="shared" si="9"/>
        <v>846</v>
      </c>
    </row>
    <row r="145" spans="1:10" x14ac:dyDescent="0.15">
      <c r="A145" s="12">
        <v>144</v>
      </c>
      <c r="B145" s="6" t="s">
        <v>196</v>
      </c>
      <c r="C145" s="6" t="s">
        <v>243</v>
      </c>
      <c r="D145" s="24">
        <v>141</v>
      </c>
      <c r="E145" s="15" t="s">
        <v>243</v>
      </c>
      <c r="F145" s="28">
        <v>42443</v>
      </c>
      <c r="G145" s="8">
        <v>141</v>
      </c>
      <c r="H145" s="12" t="s">
        <v>47</v>
      </c>
      <c r="I145" s="6">
        <f t="shared" si="8"/>
        <v>6</v>
      </c>
      <c r="J145" s="8">
        <f t="shared" si="9"/>
        <v>846</v>
      </c>
    </row>
    <row r="146" spans="1:10" x14ac:dyDescent="0.15">
      <c r="A146" s="12">
        <v>145</v>
      </c>
      <c r="B146" s="6" t="s">
        <v>198</v>
      </c>
      <c r="C146" s="6" t="s">
        <v>243</v>
      </c>
      <c r="D146" s="24">
        <v>141</v>
      </c>
      <c r="E146" s="15" t="s">
        <v>243</v>
      </c>
      <c r="F146" s="28">
        <v>42443</v>
      </c>
      <c r="G146" s="8">
        <v>141</v>
      </c>
      <c r="H146" s="12" t="s">
        <v>47</v>
      </c>
      <c r="I146" s="6">
        <f t="shared" si="8"/>
        <v>6</v>
      </c>
      <c r="J146" s="8">
        <f t="shared" si="9"/>
        <v>846</v>
      </c>
    </row>
    <row r="147" spans="1:10" x14ac:dyDescent="0.15">
      <c r="A147" s="12">
        <v>146</v>
      </c>
      <c r="B147" s="6" t="s">
        <v>72</v>
      </c>
      <c r="C147" s="6" t="s">
        <v>224</v>
      </c>
      <c r="D147" s="24">
        <v>1952</v>
      </c>
      <c r="E147" s="15">
        <v>42424</v>
      </c>
      <c r="F147" s="28">
        <v>42444</v>
      </c>
      <c r="G147" s="8">
        <v>1952</v>
      </c>
      <c r="H147" s="12" t="s">
        <v>47</v>
      </c>
      <c r="I147" s="6">
        <f t="shared" si="8"/>
        <v>20</v>
      </c>
      <c r="J147" s="8">
        <f t="shared" si="9"/>
        <v>39040</v>
      </c>
    </row>
    <row r="148" spans="1:10" x14ac:dyDescent="0.15">
      <c r="A148" s="12">
        <v>147</v>
      </c>
      <c r="B148" s="6" t="s">
        <v>140</v>
      </c>
      <c r="C148" s="6" t="s">
        <v>230</v>
      </c>
      <c r="D148" s="24">
        <v>5909.14</v>
      </c>
      <c r="E148" s="15">
        <v>42424</v>
      </c>
      <c r="F148" s="28">
        <v>42444</v>
      </c>
      <c r="G148" s="8">
        <v>5909.14</v>
      </c>
      <c r="H148" s="12" t="s">
        <v>47</v>
      </c>
      <c r="I148" s="6">
        <f t="shared" si="8"/>
        <v>20</v>
      </c>
      <c r="J148" s="8">
        <f t="shared" si="9"/>
        <v>118182.8</v>
      </c>
    </row>
    <row r="149" spans="1:10" x14ac:dyDescent="0.15">
      <c r="A149" s="12">
        <v>148</v>
      </c>
      <c r="B149" s="6" t="s">
        <v>199</v>
      </c>
      <c r="C149" s="6" t="s">
        <v>31</v>
      </c>
      <c r="D149" s="24">
        <v>477.84</v>
      </c>
      <c r="E149" s="15" t="s">
        <v>250</v>
      </c>
      <c r="F149" s="28">
        <v>42444</v>
      </c>
      <c r="G149" s="8">
        <v>477.84</v>
      </c>
      <c r="H149" s="12" t="s">
        <v>47</v>
      </c>
      <c r="I149" s="6">
        <f t="shared" si="8"/>
        <v>0</v>
      </c>
      <c r="J149" s="8">
        <f t="shared" si="9"/>
        <v>0</v>
      </c>
    </row>
    <row r="150" spans="1:10" x14ac:dyDescent="0.15">
      <c r="A150" s="12">
        <v>149</v>
      </c>
      <c r="B150" s="6" t="s">
        <v>204</v>
      </c>
      <c r="C150" s="6" t="s">
        <v>244</v>
      </c>
      <c r="D150" s="24">
        <v>5709.6</v>
      </c>
      <c r="E150" s="15" t="s">
        <v>238</v>
      </c>
      <c r="F150" s="28">
        <v>42450</v>
      </c>
      <c r="G150" s="8">
        <v>5709.6</v>
      </c>
      <c r="H150" s="12" t="s">
        <v>47</v>
      </c>
      <c r="I150" s="6">
        <f t="shared" si="8"/>
        <v>21</v>
      </c>
      <c r="J150" s="8">
        <f t="shared" si="9"/>
        <v>119901.6</v>
      </c>
    </row>
    <row r="151" spans="1:10" x14ac:dyDescent="0.15">
      <c r="A151" s="12">
        <v>150</v>
      </c>
      <c r="B151" s="6" t="s">
        <v>203</v>
      </c>
      <c r="C151" s="6" t="s">
        <v>244</v>
      </c>
      <c r="D151" s="24">
        <v>1268.8</v>
      </c>
      <c r="E151" s="15" t="s">
        <v>238</v>
      </c>
      <c r="F151" s="28">
        <v>42450</v>
      </c>
      <c r="G151" s="8">
        <v>1268.8</v>
      </c>
      <c r="H151" s="12" t="s">
        <v>47</v>
      </c>
      <c r="I151" s="6">
        <f t="shared" si="8"/>
        <v>21</v>
      </c>
      <c r="J151" s="8">
        <f t="shared" si="9"/>
        <v>26644.799999999999</v>
      </c>
    </row>
    <row r="152" spans="1:10" x14ac:dyDescent="0.15">
      <c r="A152" s="12">
        <v>151</v>
      </c>
      <c r="B152" s="6" t="s">
        <v>202</v>
      </c>
      <c r="C152" s="6" t="s">
        <v>244</v>
      </c>
      <c r="D152" s="24">
        <v>280.60000000000002</v>
      </c>
      <c r="E152" s="15" t="s">
        <v>238</v>
      </c>
      <c r="F152" s="28">
        <v>42450</v>
      </c>
      <c r="G152" s="8">
        <v>280.60000000000002</v>
      </c>
      <c r="H152" s="12" t="s">
        <v>47</v>
      </c>
      <c r="I152" s="6">
        <f t="shared" si="8"/>
        <v>21</v>
      </c>
      <c r="J152" s="8">
        <f t="shared" si="9"/>
        <v>5892.6</v>
      </c>
    </row>
    <row r="153" spans="1:10" x14ac:dyDescent="0.15">
      <c r="A153" s="12">
        <v>152</v>
      </c>
      <c r="B153" s="6" t="s">
        <v>205</v>
      </c>
      <c r="C153" s="6" t="s">
        <v>224</v>
      </c>
      <c r="D153" s="24">
        <v>126.56</v>
      </c>
      <c r="E153" s="15" t="s">
        <v>224</v>
      </c>
      <c r="F153" s="28">
        <v>42453</v>
      </c>
      <c r="G153" s="8">
        <v>126.56</v>
      </c>
      <c r="H153" s="12" t="s">
        <v>47</v>
      </c>
      <c r="I153" s="6">
        <f t="shared" si="8"/>
        <v>51</v>
      </c>
      <c r="J153" s="8">
        <f t="shared" si="9"/>
        <v>6454.56</v>
      </c>
    </row>
    <row r="154" spans="1:10" x14ac:dyDescent="0.15">
      <c r="A154" s="12">
        <v>153</v>
      </c>
      <c r="B154" s="6" t="s">
        <v>200</v>
      </c>
      <c r="C154" s="6" t="s">
        <v>235</v>
      </c>
      <c r="D154" s="24">
        <v>317.2</v>
      </c>
      <c r="E154" s="15" t="s">
        <v>238</v>
      </c>
      <c r="F154" s="28">
        <v>42453</v>
      </c>
      <c r="G154" s="8">
        <v>317.2</v>
      </c>
      <c r="H154" s="12" t="s">
        <v>47</v>
      </c>
      <c r="I154" s="6">
        <f t="shared" si="8"/>
        <v>24</v>
      </c>
      <c r="J154" s="8">
        <f t="shared" si="9"/>
        <v>7612.7999999999993</v>
      </c>
    </row>
    <row r="155" spans="1:10" x14ac:dyDescent="0.15">
      <c r="A155" s="12">
        <v>154</v>
      </c>
      <c r="B155" s="6" t="s">
        <v>201</v>
      </c>
      <c r="C155" s="6" t="s">
        <v>246</v>
      </c>
      <c r="D155" s="24">
        <v>317.2</v>
      </c>
      <c r="E155" s="15" t="s">
        <v>251</v>
      </c>
      <c r="F155" s="28">
        <v>42453</v>
      </c>
      <c r="G155" s="8">
        <v>317.2</v>
      </c>
      <c r="H155" s="12" t="s">
        <v>47</v>
      </c>
      <c r="I155" s="6">
        <f t="shared" si="8"/>
        <v>-7</v>
      </c>
      <c r="J155" s="8">
        <f t="shared" si="9"/>
        <v>-2220.4</v>
      </c>
    </row>
    <row r="156" spans="1:10" x14ac:dyDescent="0.15">
      <c r="A156" s="12">
        <v>155</v>
      </c>
      <c r="B156" s="6" t="s">
        <v>187</v>
      </c>
      <c r="C156" s="6" t="s">
        <v>220</v>
      </c>
      <c r="D156" s="24">
        <v>1089.51</v>
      </c>
      <c r="E156" s="15" t="s">
        <v>238</v>
      </c>
      <c r="F156" s="28">
        <v>42458</v>
      </c>
      <c r="G156" s="8">
        <v>1089.51</v>
      </c>
      <c r="H156" s="12" t="s">
        <v>47</v>
      </c>
      <c r="I156" s="6">
        <f t="shared" si="8"/>
        <v>29</v>
      </c>
      <c r="J156" s="8">
        <f t="shared" si="9"/>
        <v>31595.79</v>
      </c>
    </row>
    <row r="157" spans="1:10" x14ac:dyDescent="0.15">
      <c r="A157" s="12">
        <v>156</v>
      </c>
      <c r="B157" s="6" t="s">
        <v>211</v>
      </c>
      <c r="C157" s="6" t="s">
        <v>242</v>
      </c>
      <c r="D157" s="24">
        <v>2803.96</v>
      </c>
      <c r="E157" s="15" t="s">
        <v>242</v>
      </c>
      <c r="F157" s="28">
        <v>42458</v>
      </c>
      <c r="G157" s="8">
        <v>2803.96</v>
      </c>
      <c r="H157" s="12" t="s">
        <v>47</v>
      </c>
      <c r="I157" s="6">
        <f t="shared" si="8"/>
        <v>25</v>
      </c>
      <c r="J157" s="8">
        <f t="shared" si="9"/>
        <v>70099</v>
      </c>
    </row>
    <row r="158" spans="1:10" x14ac:dyDescent="0.15">
      <c r="A158" s="12">
        <v>157</v>
      </c>
      <c r="B158" s="6" t="s">
        <v>212</v>
      </c>
      <c r="C158" s="6" t="s">
        <v>248</v>
      </c>
      <c r="D158" s="24">
        <v>0.01</v>
      </c>
      <c r="E158" s="15" t="s">
        <v>248</v>
      </c>
      <c r="F158" s="28">
        <v>42458</v>
      </c>
      <c r="G158" s="8">
        <v>0.01</v>
      </c>
      <c r="H158" s="12" t="s">
        <v>47</v>
      </c>
      <c r="I158" s="6">
        <f t="shared" si="8"/>
        <v>19</v>
      </c>
      <c r="J158" s="8">
        <f t="shared" si="9"/>
        <v>0.19</v>
      </c>
    </row>
    <row r="159" spans="1:10" x14ac:dyDescent="0.15">
      <c r="A159" s="12">
        <v>158</v>
      </c>
      <c r="B159" s="6" t="s">
        <v>7</v>
      </c>
      <c r="C159" s="6" t="s">
        <v>223</v>
      </c>
      <c r="D159" s="24">
        <v>252.54</v>
      </c>
      <c r="E159" s="15" t="s">
        <v>251</v>
      </c>
      <c r="F159" s="28">
        <v>42458</v>
      </c>
      <c r="G159" s="8">
        <v>252.54</v>
      </c>
      <c r="H159" s="12" t="s">
        <v>47</v>
      </c>
      <c r="I159" s="6">
        <f t="shared" si="8"/>
        <v>-2</v>
      </c>
      <c r="J159" s="8">
        <f t="shared" si="9"/>
        <v>-505.08</v>
      </c>
    </row>
    <row r="160" spans="1:10" x14ac:dyDescent="0.15">
      <c r="A160" s="12">
        <v>159</v>
      </c>
      <c r="B160" s="6" t="s">
        <v>207</v>
      </c>
      <c r="C160" s="6" t="s">
        <v>238</v>
      </c>
      <c r="D160" s="24">
        <v>350.75</v>
      </c>
      <c r="E160" s="15" t="s">
        <v>251</v>
      </c>
      <c r="F160" s="28">
        <v>42458</v>
      </c>
      <c r="G160" s="8">
        <v>350.75</v>
      </c>
      <c r="H160" s="12" t="s">
        <v>47</v>
      </c>
      <c r="I160" s="6">
        <f t="shared" si="8"/>
        <v>-2</v>
      </c>
      <c r="J160" s="8">
        <f t="shared" si="9"/>
        <v>-701.5</v>
      </c>
    </row>
    <row r="161" spans="1:10" x14ac:dyDescent="0.15">
      <c r="A161" s="12">
        <v>160</v>
      </c>
      <c r="B161" s="6" t="s">
        <v>19</v>
      </c>
      <c r="C161" s="6" t="s">
        <v>239</v>
      </c>
      <c r="D161" s="24">
        <v>495</v>
      </c>
      <c r="E161" s="15" t="s">
        <v>251</v>
      </c>
      <c r="F161" s="28">
        <v>42458</v>
      </c>
      <c r="G161" s="8">
        <v>495</v>
      </c>
      <c r="H161" s="12" t="s">
        <v>47</v>
      </c>
      <c r="I161" s="6">
        <f t="shared" si="8"/>
        <v>-2</v>
      </c>
      <c r="J161" s="8">
        <f t="shared" si="9"/>
        <v>-990</v>
      </c>
    </row>
    <row r="162" spans="1:10" x14ac:dyDescent="0.15">
      <c r="A162" s="12">
        <v>161</v>
      </c>
      <c r="B162" s="6" t="s">
        <v>54</v>
      </c>
      <c r="C162" s="6" t="s">
        <v>238</v>
      </c>
      <c r="D162" s="24">
        <v>559.99</v>
      </c>
      <c r="E162" s="15" t="s">
        <v>251</v>
      </c>
      <c r="F162" s="28">
        <v>42458</v>
      </c>
      <c r="G162" s="8">
        <v>559.99</v>
      </c>
      <c r="H162" s="12" t="s">
        <v>47</v>
      </c>
      <c r="I162" s="6">
        <f t="shared" ref="I162:I225" si="10">F162-E162</f>
        <v>-2</v>
      </c>
      <c r="J162" s="8">
        <f t="shared" ref="J162:J225" si="11">I162*D162</f>
        <v>-1119.98</v>
      </c>
    </row>
    <row r="163" spans="1:10" x14ac:dyDescent="0.15">
      <c r="A163" s="12">
        <v>162</v>
      </c>
      <c r="B163" s="6" t="s">
        <v>208</v>
      </c>
      <c r="C163" s="6" t="s">
        <v>238</v>
      </c>
      <c r="D163" s="24">
        <v>721.84</v>
      </c>
      <c r="E163" s="15" t="s">
        <v>251</v>
      </c>
      <c r="F163" s="28">
        <v>42458</v>
      </c>
      <c r="G163" s="8">
        <v>721.84</v>
      </c>
      <c r="H163" s="12" t="s">
        <v>47</v>
      </c>
      <c r="I163" s="6">
        <f t="shared" si="10"/>
        <v>-2</v>
      </c>
      <c r="J163" s="8">
        <f t="shared" si="11"/>
        <v>-1443.68</v>
      </c>
    </row>
    <row r="164" spans="1:10" x14ac:dyDescent="0.15">
      <c r="A164" s="12">
        <v>163</v>
      </c>
      <c r="B164" s="6" t="s">
        <v>189</v>
      </c>
      <c r="C164" s="6" t="s">
        <v>238</v>
      </c>
      <c r="D164" s="24">
        <v>824.54</v>
      </c>
      <c r="E164" s="15" t="s">
        <v>251</v>
      </c>
      <c r="F164" s="28">
        <v>42458</v>
      </c>
      <c r="G164" s="8">
        <v>824.54</v>
      </c>
      <c r="H164" s="12" t="s">
        <v>47</v>
      </c>
      <c r="I164" s="6">
        <f t="shared" si="10"/>
        <v>-2</v>
      </c>
      <c r="J164" s="8">
        <f t="shared" si="11"/>
        <v>-1649.08</v>
      </c>
    </row>
    <row r="165" spans="1:10" x14ac:dyDescent="0.15">
      <c r="A165" s="12">
        <v>164</v>
      </c>
      <c r="B165" s="6" t="s">
        <v>183</v>
      </c>
      <c r="C165" s="6" t="s">
        <v>239</v>
      </c>
      <c r="D165" s="24">
        <v>825</v>
      </c>
      <c r="E165" s="15" t="s">
        <v>251</v>
      </c>
      <c r="F165" s="28">
        <v>42458</v>
      </c>
      <c r="G165" s="8">
        <v>825</v>
      </c>
      <c r="H165" s="12" t="s">
        <v>47</v>
      </c>
      <c r="I165" s="6">
        <f t="shared" si="10"/>
        <v>-2</v>
      </c>
      <c r="J165" s="8">
        <f t="shared" si="11"/>
        <v>-1650</v>
      </c>
    </row>
    <row r="166" spans="1:10" x14ac:dyDescent="0.15">
      <c r="A166" s="12">
        <v>165</v>
      </c>
      <c r="B166" s="6" t="s">
        <v>184</v>
      </c>
      <c r="C166" s="6" t="s">
        <v>239</v>
      </c>
      <c r="D166" s="24">
        <v>825</v>
      </c>
      <c r="E166" s="15" t="s">
        <v>251</v>
      </c>
      <c r="F166" s="28">
        <v>42458</v>
      </c>
      <c r="G166" s="8">
        <v>825</v>
      </c>
      <c r="H166" s="12" t="s">
        <v>47</v>
      </c>
      <c r="I166" s="6">
        <f t="shared" si="10"/>
        <v>-2</v>
      </c>
      <c r="J166" s="8">
        <f t="shared" si="11"/>
        <v>-1650</v>
      </c>
    </row>
    <row r="167" spans="1:10" x14ac:dyDescent="0.15">
      <c r="A167" s="12">
        <v>166</v>
      </c>
      <c r="B167" s="6" t="s">
        <v>210</v>
      </c>
      <c r="C167" s="6" t="s">
        <v>238</v>
      </c>
      <c r="D167" s="24">
        <v>1933.7</v>
      </c>
      <c r="E167" s="15" t="s">
        <v>251</v>
      </c>
      <c r="F167" s="28">
        <v>42458</v>
      </c>
      <c r="G167" s="8">
        <v>1933.7</v>
      </c>
      <c r="H167" s="12" t="s">
        <v>47</v>
      </c>
      <c r="I167" s="6">
        <f t="shared" si="10"/>
        <v>-2</v>
      </c>
      <c r="J167" s="8">
        <f t="shared" si="11"/>
        <v>-3867.4</v>
      </c>
    </row>
    <row r="168" spans="1:10" x14ac:dyDescent="0.15">
      <c r="A168" s="12">
        <v>167</v>
      </c>
      <c r="B168" s="6" t="s">
        <v>13</v>
      </c>
      <c r="C168" s="6" t="s">
        <v>245</v>
      </c>
      <c r="D168" s="24">
        <v>3050</v>
      </c>
      <c r="E168" s="15" t="s">
        <v>251</v>
      </c>
      <c r="F168" s="28">
        <v>42458</v>
      </c>
      <c r="G168" s="8">
        <v>3050</v>
      </c>
      <c r="H168" s="12" t="s">
        <v>47</v>
      </c>
      <c r="I168" s="6">
        <f t="shared" si="10"/>
        <v>-2</v>
      </c>
      <c r="J168" s="8">
        <f t="shared" si="11"/>
        <v>-6100</v>
      </c>
    </row>
    <row r="169" spans="1:10" x14ac:dyDescent="0.15">
      <c r="A169" s="12">
        <v>168</v>
      </c>
      <c r="B169" s="6" t="s">
        <v>190</v>
      </c>
      <c r="C169" s="6" t="s">
        <v>243</v>
      </c>
      <c r="D169" s="24">
        <v>4270</v>
      </c>
      <c r="E169" s="15" t="s">
        <v>251</v>
      </c>
      <c r="F169" s="28">
        <v>42458</v>
      </c>
      <c r="G169" s="8">
        <v>4270</v>
      </c>
      <c r="H169" s="12" t="s">
        <v>47</v>
      </c>
      <c r="I169" s="6">
        <f t="shared" si="10"/>
        <v>-2</v>
      </c>
      <c r="J169" s="8">
        <f t="shared" si="11"/>
        <v>-8540</v>
      </c>
    </row>
    <row r="170" spans="1:10" x14ac:dyDescent="0.15">
      <c r="A170" s="12">
        <v>169</v>
      </c>
      <c r="B170" s="6" t="s">
        <v>185</v>
      </c>
      <c r="C170" s="6" t="s">
        <v>240</v>
      </c>
      <c r="D170" s="24">
        <v>6100</v>
      </c>
      <c r="E170" s="15" t="s">
        <v>251</v>
      </c>
      <c r="F170" s="28">
        <v>42458</v>
      </c>
      <c r="G170" s="8">
        <v>6100</v>
      </c>
      <c r="H170" s="12" t="s">
        <v>47</v>
      </c>
      <c r="I170" s="6">
        <f t="shared" si="10"/>
        <v>-2</v>
      </c>
      <c r="J170" s="8">
        <f t="shared" si="11"/>
        <v>-12200</v>
      </c>
    </row>
    <row r="171" spans="1:10" x14ac:dyDescent="0.15">
      <c r="A171" s="12">
        <v>170</v>
      </c>
      <c r="B171" s="6" t="s">
        <v>186</v>
      </c>
      <c r="C171" s="6" t="s">
        <v>240</v>
      </c>
      <c r="D171" s="24">
        <v>7686</v>
      </c>
      <c r="E171" s="15" t="s">
        <v>251</v>
      </c>
      <c r="F171" s="28">
        <v>42458</v>
      </c>
      <c r="G171" s="8">
        <v>7686</v>
      </c>
      <c r="H171" s="12" t="s">
        <v>47</v>
      </c>
      <c r="I171" s="6">
        <f t="shared" si="10"/>
        <v>-2</v>
      </c>
      <c r="J171" s="8">
        <f t="shared" si="11"/>
        <v>-15372</v>
      </c>
    </row>
    <row r="172" spans="1:10" x14ac:dyDescent="0.15">
      <c r="A172" s="12">
        <v>171</v>
      </c>
      <c r="B172" s="6" t="s">
        <v>206</v>
      </c>
      <c r="C172" s="6" t="s">
        <v>225</v>
      </c>
      <c r="D172" s="24">
        <v>94148</v>
      </c>
      <c r="E172" s="15" t="s">
        <v>251</v>
      </c>
      <c r="F172" s="28">
        <v>42458</v>
      </c>
      <c r="G172" s="8">
        <v>94148</v>
      </c>
      <c r="H172" s="12" t="s">
        <v>47</v>
      </c>
      <c r="I172" s="6">
        <f t="shared" si="10"/>
        <v>-2</v>
      </c>
      <c r="J172" s="8">
        <f t="shared" si="11"/>
        <v>-188296</v>
      </c>
    </row>
    <row r="173" spans="1:10" x14ac:dyDescent="0.15">
      <c r="A173" s="12">
        <v>172</v>
      </c>
      <c r="B173" s="6" t="s">
        <v>188</v>
      </c>
      <c r="C173" s="6" t="s">
        <v>238</v>
      </c>
      <c r="D173" s="24">
        <v>3056.1</v>
      </c>
      <c r="E173" s="15" t="s">
        <v>251</v>
      </c>
      <c r="F173" s="28">
        <v>42460</v>
      </c>
      <c r="G173" s="8">
        <v>3056.1</v>
      </c>
      <c r="H173" s="12" t="s">
        <v>47</v>
      </c>
      <c r="I173" s="6">
        <f t="shared" si="10"/>
        <v>0</v>
      </c>
      <c r="J173" s="8">
        <f t="shared" si="11"/>
        <v>0</v>
      </c>
    </row>
    <row r="174" spans="1:10" x14ac:dyDescent="0.15">
      <c r="A174" s="12">
        <v>173</v>
      </c>
      <c r="B174" s="6" t="s">
        <v>7</v>
      </c>
      <c r="C174" s="6" t="s">
        <v>238</v>
      </c>
      <c r="D174" s="24">
        <v>671</v>
      </c>
      <c r="E174" s="15" t="s">
        <v>251</v>
      </c>
      <c r="F174" s="28">
        <v>42460</v>
      </c>
      <c r="G174" s="8">
        <v>671</v>
      </c>
      <c r="H174" s="12" t="s">
        <v>47</v>
      </c>
      <c r="I174" s="6">
        <f t="shared" si="10"/>
        <v>0</v>
      </c>
      <c r="J174" s="8">
        <f t="shared" si="11"/>
        <v>0</v>
      </c>
    </row>
    <row r="175" spans="1:10" x14ac:dyDescent="0.15">
      <c r="A175" s="12">
        <v>174</v>
      </c>
      <c r="B175" s="6" t="s">
        <v>16</v>
      </c>
      <c r="C175" s="6" t="s">
        <v>226</v>
      </c>
      <c r="D175" s="24">
        <v>627.08000000000004</v>
      </c>
      <c r="E175" s="15" t="s">
        <v>251</v>
      </c>
      <c r="F175" s="28">
        <v>42460</v>
      </c>
      <c r="G175" s="8">
        <v>627.08000000000004</v>
      </c>
      <c r="H175" s="12" t="s">
        <v>47</v>
      </c>
      <c r="I175" s="6">
        <f t="shared" si="10"/>
        <v>0</v>
      </c>
      <c r="J175" s="8">
        <f t="shared" si="11"/>
        <v>0</v>
      </c>
    </row>
    <row r="176" spans="1:10" x14ac:dyDescent="0.15">
      <c r="A176" s="12">
        <v>175</v>
      </c>
      <c r="B176" s="6" t="s">
        <v>209</v>
      </c>
      <c r="C176" s="6" t="s">
        <v>238</v>
      </c>
      <c r="D176" s="24">
        <v>768.6</v>
      </c>
      <c r="E176" s="15" t="s">
        <v>251</v>
      </c>
      <c r="F176" s="28">
        <v>42460</v>
      </c>
      <c r="G176" s="8">
        <v>768.6</v>
      </c>
      <c r="H176" s="12" t="s">
        <v>47</v>
      </c>
      <c r="I176" s="6">
        <f t="shared" si="10"/>
        <v>0</v>
      </c>
      <c r="J176" s="8">
        <f t="shared" si="11"/>
        <v>0</v>
      </c>
    </row>
    <row r="177" spans="1:10" x14ac:dyDescent="0.15">
      <c r="A177" s="12">
        <v>176</v>
      </c>
      <c r="B177" s="6" t="s">
        <v>15</v>
      </c>
      <c r="C177" s="6" t="s">
        <v>247</v>
      </c>
      <c r="D177" s="24">
        <v>109.8</v>
      </c>
      <c r="E177" s="15" t="s">
        <v>254</v>
      </c>
      <c r="F177" s="28">
        <v>42460</v>
      </c>
      <c r="G177" s="8">
        <v>109.8</v>
      </c>
      <c r="H177" s="12" t="s">
        <v>47</v>
      </c>
      <c r="I177" s="6">
        <f t="shared" si="10"/>
        <v>-30</v>
      </c>
      <c r="J177" s="8">
        <f t="shared" si="11"/>
        <v>-3294</v>
      </c>
    </row>
    <row r="178" spans="1:10" x14ac:dyDescent="0.15">
      <c r="A178" s="12">
        <v>177</v>
      </c>
      <c r="B178" s="6" t="s">
        <v>14</v>
      </c>
      <c r="C178" s="6" t="s">
        <v>247</v>
      </c>
      <c r="D178" s="24">
        <v>405.04</v>
      </c>
      <c r="E178" s="15" t="s">
        <v>254</v>
      </c>
      <c r="F178" s="28">
        <v>42460</v>
      </c>
      <c r="G178" s="8">
        <v>405.04</v>
      </c>
      <c r="H178" s="12" t="s">
        <v>47</v>
      </c>
      <c r="I178" s="6">
        <f t="shared" si="10"/>
        <v>-30</v>
      </c>
      <c r="J178" s="8">
        <f t="shared" si="11"/>
        <v>-12151.2</v>
      </c>
    </row>
    <row r="179" spans="1:10" x14ac:dyDescent="0.15">
      <c r="A179" s="12">
        <v>178</v>
      </c>
      <c r="B179" s="6" t="s">
        <v>256</v>
      </c>
      <c r="C179" s="6" t="s">
        <v>257</v>
      </c>
      <c r="D179" s="24">
        <v>360</v>
      </c>
      <c r="E179" s="15" t="s">
        <v>251</v>
      </c>
      <c r="F179" s="28" t="s">
        <v>258</v>
      </c>
      <c r="G179" s="8">
        <v>306</v>
      </c>
      <c r="H179" s="12" t="s">
        <v>48</v>
      </c>
      <c r="I179" s="6">
        <f t="shared" si="10"/>
        <v>6</v>
      </c>
      <c r="J179" s="8">
        <f t="shared" si="11"/>
        <v>2160</v>
      </c>
    </row>
    <row r="180" spans="1:10" x14ac:dyDescent="0.15">
      <c r="A180" s="12">
        <v>179</v>
      </c>
      <c r="B180" s="6" t="s">
        <v>259</v>
      </c>
      <c r="C180" s="6" t="s">
        <v>238</v>
      </c>
      <c r="D180" s="24">
        <v>480</v>
      </c>
      <c r="E180" s="15" t="s">
        <v>251</v>
      </c>
      <c r="F180" s="28" t="s">
        <v>258</v>
      </c>
      <c r="G180" s="8">
        <v>480</v>
      </c>
      <c r="H180" s="12" t="s">
        <v>48</v>
      </c>
      <c r="I180" s="6">
        <f t="shared" si="10"/>
        <v>6</v>
      </c>
      <c r="J180" s="8">
        <f t="shared" si="11"/>
        <v>2880</v>
      </c>
    </row>
    <row r="181" spans="1:10" x14ac:dyDescent="0.15">
      <c r="A181" s="12">
        <v>180</v>
      </c>
      <c r="B181" s="6" t="s">
        <v>261</v>
      </c>
      <c r="C181" s="6" t="s">
        <v>249</v>
      </c>
      <c r="D181" s="24">
        <v>207.4</v>
      </c>
      <c r="E181" s="15" t="s">
        <v>251</v>
      </c>
      <c r="F181" s="28" t="s">
        <v>258</v>
      </c>
      <c r="G181" s="8">
        <v>198.86</v>
      </c>
      <c r="H181" s="12" t="s">
        <v>48</v>
      </c>
      <c r="I181" s="6">
        <f t="shared" si="10"/>
        <v>6</v>
      </c>
      <c r="J181" s="8">
        <f t="shared" si="11"/>
        <v>1244.4000000000001</v>
      </c>
    </row>
    <row r="182" spans="1:10" x14ac:dyDescent="0.15">
      <c r="A182" s="12">
        <v>181</v>
      </c>
      <c r="B182" s="6" t="s">
        <v>262</v>
      </c>
      <c r="C182" s="6" t="s">
        <v>263</v>
      </c>
      <c r="D182" s="24">
        <v>379.54</v>
      </c>
      <c r="E182" s="15" t="s">
        <v>264</v>
      </c>
      <c r="F182" s="28" t="s">
        <v>258</v>
      </c>
      <c r="G182" s="8">
        <v>379.54</v>
      </c>
      <c r="H182" s="12" t="s">
        <v>48</v>
      </c>
      <c r="I182" s="6">
        <f t="shared" si="10"/>
        <v>-10</v>
      </c>
      <c r="J182" s="8">
        <f t="shared" si="11"/>
        <v>-3795.4</v>
      </c>
    </row>
    <row r="183" spans="1:10" x14ac:dyDescent="0.15">
      <c r="A183" s="12">
        <v>182</v>
      </c>
      <c r="B183" s="6" t="s">
        <v>265</v>
      </c>
      <c r="C183" s="6" t="s">
        <v>266</v>
      </c>
      <c r="D183" s="24">
        <v>3366.22</v>
      </c>
      <c r="E183" s="15" t="s">
        <v>267</v>
      </c>
      <c r="F183" s="28" t="s">
        <v>258</v>
      </c>
      <c r="G183" s="8">
        <v>3366.22</v>
      </c>
      <c r="H183" s="12" t="s">
        <v>48</v>
      </c>
      <c r="I183" s="6">
        <f t="shared" si="10"/>
        <v>-11</v>
      </c>
      <c r="J183" s="8">
        <f t="shared" si="11"/>
        <v>-37028.42</v>
      </c>
    </row>
    <row r="184" spans="1:10" x14ac:dyDescent="0.15">
      <c r="A184" s="12">
        <v>183</v>
      </c>
      <c r="B184" s="6" t="s">
        <v>11</v>
      </c>
      <c r="C184" s="6" t="s">
        <v>268</v>
      </c>
      <c r="D184" s="24">
        <v>197.64</v>
      </c>
      <c r="E184" s="15" t="s">
        <v>254</v>
      </c>
      <c r="F184" s="28" t="s">
        <v>258</v>
      </c>
      <c r="G184" s="8">
        <v>197.64</v>
      </c>
      <c r="H184" s="12" t="s">
        <v>48</v>
      </c>
      <c r="I184" s="6">
        <f t="shared" si="10"/>
        <v>-24</v>
      </c>
      <c r="J184" s="8">
        <f t="shared" si="11"/>
        <v>-4743.3599999999997</v>
      </c>
    </row>
    <row r="185" spans="1:10" x14ac:dyDescent="0.15">
      <c r="A185" s="12">
        <v>184</v>
      </c>
      <c r="B185" s="6" t="s">
        <v>269</v>
      </c>
      <c r="C185" s="6" t="s">
        <v>248</v>
      </c>
      <c r="D185" s="24">
        <v>35</v>
      </c>
      <c r="E185" s="15" t="s">
        <v>270</v>
      </c>
      <c r="F185" s="28" t="s">
        <v>258</v>
      </c>
      <c r="G185" s="8">
        <v>35</v>
      </c>
      <c r="H185" s="12" t="s">
        <v>48</v>
      </c>
      <c r="I185" s="6">
        <f t="shared" si="10"/>
        <v>-4</v>
      </c>
      <c r="J185" s="8">
        <f t="shared" si="11"/>
        <v>-140</v>
      </c>
    </row>
    <row r="186" spans="1:10" x14ac:dyDescent="0.15">
      <c r="A186" s="12">
        <v>185</v>
      </c>
      <c r="B186" s="6" t="s">
        <v>271</v>
      </c>
      <c r="C186" s="6" t="s">
        <v>251</v>
      </c>
      <c r="D186" s="24">
        <v>15604.58</v>
      </c>
      <c r="E186" s="15" t="s">
        <v>251</v>
      </c>
      <c r="F186" s="28" t="s">
        <v>258</v>
      </c>
      <c r="G186" s="8">
        <v>13534.58</v>
      </c>
      <c r="H186" s="12" t="s">
        <v>48</v>
      </c>
      <c r="I186" s="6">
        <f t="shared" si="10"/>
        <v>6</v>
      </c>
      <c r="J186" s="8">
        <f t="shared" si="11"/>
        <v>93627.48</v>
      </c>
    </row>
    <row r="187" spans="1:10" x14ac:dyDescent="0.15">
      <c r="A187" s="12">
        <v>186</v>
      </c>
      <c r="B187" s="6" t="s">
        <v>272</v>
      </c>
      <c r="C187" s="6" t="s">
        <v>251</v>
      </c>
      <c r="D187" s="24">
        <v>20087.310000000001</v>
      </c>
      <c r="E187" s="15" t="s">
        <v>251</v>
      </c>
      <c r="F187" s="28" t="s">
        <v>273</v>
      </c>
      <c r="G187" s="8">
        <v>16920.96</v>
      </c>
      <c r="H187" s="12" t="s">
        <v>48</v>
      </c>
      <c r="I187" s="6">
        <f t="shared" si="10"/>
        <v>7</v>
      </c>
      <c r="J187" s="8">
        <f t="shared" si="11"/>
        <v>140611.17000000001</v>
      </c>
    </row>
    <row r="188" spans="1:10" x14ac:dyDescent="0.15">
      <c r="A188" s="12">
        <v>187</v>
      </c>
      <c r="B188" s="6" t="s">
        <v>274</v>
      </c>
      <c r="C188" s="6" t="s">
        <v>252</v>
      </c>
      <c r="D188" s="24">
        <v>340</v>
      </c>
      <c r="E188" s="15" t="s">
        <v>252</v>
      </c>
      <c r="F188" s="28" t="s">
        <v>275</v>
      </c>
      <c r="G188" s="8">
        <v>300</v>
      </c>
      <c r="H188" s="12" t="s">
        <v>48</v>
      </c>
      <c r="I188" s="6">
        <f t="shared" si="10"/>
        <v>25</v>
      </c>
      <c r="J188" s="8">
        <f t="shared" si="11"/>
        <v>8500</v>
      </c>
    </row>
    <row r="189" spans="1:10" x14ac:dyDescent="0.15">
      <c r="A189" s="12">
        <v>188</v>
      </c>
      <c r="B189" s="6" t="s">
        <v>276</v>
      </c>
      <c r="C189" s="6" t="s">
        <v>251</v>
      </c>
      <c r="D189" s="24">
        <v>5856</v>
      </c>
      <c r="E189" s="15" t="s">
        <v>251</v>
      </c>
      <c r="F189" s="28" t="s">
        <v>275</v>
      </c>
      <c r="G189" s="8">
        <v>5856</v>
      </c>
      <c r="H189" s="12" t="s">
        <v>48</v>
      </c>
      <c r="I189" s="6">
        <f t="shared" si="10"/>
        <v>8</v>
      </c>
      <c r="J189" s="8">
        <f t="shared" si="11"/>
        <v>46848</v>
      </c>
    </row>
    <row r="190" spans="1:10" x14ac:dyDescent="0.15">
      <c r="A190" s="12">
        <v>189</v>
      </c>
      <c r="B190" s="6" t="s">
        <v>277</v>
      </c>
      <c r="C190" s="6" t="s">
        <v>278</v>
      </c>
      <c r="D190" s="24">
        <v>1073.5999999999999</v>
      </c>
      <c r="E190" s="15" t="s">
        <v>279</v>
      </c>
      <c r="F190" s="28" t="s">
        <v>280</v>
      </c>
      <c r="G190" s="8">
        <v>1073.5999999999999</v>
      </c>
      <c r="H190" s="12" t="s">
        <v>48</v>
      </c>
      <c r="I190" s="6">
        <f t="shared" si="10"/>
        <v>-2</v>
      </c>
      <c r="J190" s="8">
        <f t="shared" si="11"/>
        <v>-2147.1999999999998</v>
      </c>
    </row>
    <row r="191" spans="1:10" x14ac:dyDescent="0.15">
      <c r="A191" s="12">
        <v>190</v>
      </c>
      <c r="B191" s="6" t="s">
        <v>281</v>
      </c>
      <c r="C191" s="6" t="s">
        <v>251</v>
      </c>
      <c r="D191" s="24">
        <v>1933.7</v>
      </c>
      <c r="E191" s="15" t="s">
        <v>254</v>
      </c>
      <c r="F191" s="28" t="s">
        <v>280</v>
      </c>
      <c r="G191" s="8">
        <v>1933.7</v>
      </c>
      <c r="H191" s="12" t="s">
        <v>48</v>
      </c>
      <c r="I191" s="6">
        <f t="shared" si="10"/>
        <v>-1</v>
      </c>
      <c r="J191" s="8">
        <f t="shared" si="11"/>
        <v>-1933.7</v>
      </c>
    </row>
    <row r="192" spans="1:10" x14ac:dyDescent="0.15">
      <c r="A192" s="12">
        <v>191</v>
      </c>
      <c r="B192" s="6" t="s">
        <v>282</v>
      </c>
      <c r="C192" s="6" t="s">
        <v>251</v>
      </c>
      <c r="D192" s="24">
        <v>350.75</v>
      </c>
      <c r="E192" s="15" t="s">
        <v>254</v>
      </c>
      <c r="F192" s="28" t="s">
        <v>280</v>
      </c>
      <c r="G192" s="8">
        <v>350.75</v>
      </c>
      <c r="H192" s="12" t="s">
        <v>48</v>
      </c>
      <c r="I192" s="6">
        <f t="shared" si="10"/>
        <v>-1</v>
      </c>
      <c r="J192" s="8">
        <f t="shared" si="11"/>
        <v>-350.75</v>
      </c>
    </row>
    <row r="193" spans="1:10" x14ac:dyDescent="0.15">
      <c r="A193" s="12">
        <v>192</v>
      </c>
      <c r="B193" s="6" t="s">
        <v>283</v>
      </c>
      <c r="C193" s="6" t="s">
        <v>284</v>
      </c>
      <c r="D193" s="24">
        <v>372.1</v>
      </c>
      <c r="E193" s="15" t="s">
        <v>254</v>
      </c>
      <c r="F193" s="28" t="s">
        <v>280</v>
      </c>
      <c r="G193" s="8">
        <v>372.1</v>
      </c>
      <c r="H193" s="12" t="s">
        <v>48</v>
      </c>
      <c r="I193" s="6">
        <f t="shared" si="10"/>
        <v>-1</v>
      </c>
      <c r="J193" s="8">
        <f t="shared" si="11"/>
        <v>-372.1</v>
      </c>
    </row>
    <row r="194" spans="1:10" x14ac:dyDescent="0.15">
      <c r="A194" s="12">
        <v>193</v>
      </c>
      <c r="B194" s="6" t="s">
        <v>285</v>
      </c>
      <c r="C194" s="6" t="s">
        <v>266</v>
      </c>
      <c r="D194" s="24">
        <v>1650</v>
      </c>
      <c r="E194" s="15" t="s">
        <v>254</v>
      </c>
      <c r="F194" s="28" t="s">
        <v>280</v>
      </c>
      <c r="G194" s="8">
        <v>1650</v>
      </c>
      <c r="H194" s="12" t="s">
        <v>48</v>
      </c>
      <c r="I194" s="6">
        <f t="shared" si="10"/>
        <v>-1</v>
      </c>
      <c r="J194" s="8">
        <f t="shared" si="11"/>
        <v>-1650</v>
      </c>
    </row>
    <row r="195" spans="1:10" x14ac:dyDescent="0.15">
      <c r="A195" s="12">
        <v>194</v>
      </c>
      <c r="B195" s="6" t="s">
        <v>286</v>
      </c>
      <c r="C195" s="6" t="s">
        <v>266</v>
      </c>
      <c r="D195" s="24">
        <v>825</v>
      </c>
      <c r="E195" s="15" t="s">
        <v>254</v>
      </c>
      <c r="F195" s="28" t="s">
        <v>280</v>
      </c>
      <c r="G195" s="8">
        <v>825</v>
      </c>
      <c r="H195" s="12" t="s">
        <v>48</v>
      </c>
      <c r="I195" s="6">
        <f t="shared" si="10"/>
        <v>-1</v>
      </c>
      <c r="J195" s="8">
        <f t="shared" si="11"/>
        <v>-825</v>
      </c>
    </row>
    <row r="196" spans="1:10" x14ac:dyDescent="0.15">
      <c r="A196" s="12">
        <v>195</v>
      </c>
      <c r="B196" s="6" t="s">
        <v>287</v>
      </c>
      <c r="C196" s="6" t="s">
        <v>266</v>
      </c>
      <c r="D196" s="24">
        <v>1650</v>
      </c>
      <c r="E196" s="15" t="s">
        <v>254</v>
      </c>
      <c r="F196" s="28" t="s">
        <v>280</v>
      </c>
      <c r="G196" s="8">
        <v>1650</v>
      </c>
      <c r="H196" s="12" t="s">
        <v>48</v>
      </c>
      <c r="I196" s="6">
        <f t="shared" si="10"/>
        <v>-1</v>
      </c>
      <c r="J196" s="8">
        <f t="shared" si="11"/>
        <v>-1650</v>
      </c>
    </row>
    <row r="197" spans="1:10" x14ac:dyDescent="0.15">
      <c r="A197" s="12">
        <v>196</v>
      </c>
      <c r="B197" s="6" t="s">
        <v>288</v>
      </c>
      <c r="C197" s="6" t="s">
        <v>289</v>
      </c>
      <c r="D197" s="24">
        <v>296</v>
      </c>
      <c r="E197" s="15" t="s">
        <v>254</v>
      </c>
      <c r="F197" s="28" t="s">
        <v>280</v>
      </c>
      <c r="G197" s="8">
        <v>296</v>
      </c>
      <c r="H197" s="12" t="s">
        <v>48</v>
      </c>
      <c r="I197" s="6">
        <f t="shared" si="10"/>
        <v>-1</v>
      </c>
      <c r="J197" s="8">
        <f t="shared" si="11"/>
        <v>-296</v>
      </c>
    </row>
    <row r="198" spans="1:10" x14ac:dyDescent="0.15">
      <c r="A198" s="12">
        <v>197</v>
      </c>
      <c r="B198" s="6" t="s">
        <v>290</v>
      </c>
      <c r="C198" s="6" t="s">
        <v>241</v>
      </c>
      <c r="D198" s="24">
        <v>252.54</v>
      </c>
      <c r="E198" s="15" t="s">
        <v>254</v>
      </c>
      <c r="F198" s="28" t="s">
        <v>280</v>
      </c>
      <c r="G198" s="8">
        <v>252.54</v>
      </c>
      <c r="H198" s="12" t="s">
        <v>48</v>
      </c>
      <c r="I198" s="6">
        <f t="shared" si="10"/>
        <v>-1</v>
      </c>
      <c r="J198" s="8">
        <f t="shared" si="11"/>
        <v>-252.54</v>
      </c>
    </row>
    <row r="199" spans="1:10" x14ac:dyDescent="0.15">
      <c r="A199" s="12">
        <v>198</v>
      </c>
      <c r="B199" s="6" t="s">
        <v>291</v>
      </c>
      <c r="C199" s="6" t="s">
        <v>242</v>
      </c>
      <c r="D199" s="24">
        <v>2594.6999999999998</v>
      </c>
      <c r="E199" s="15" t="s">
        <v>254</v>
      </c>
      <c r="F199" s="28" t="s">
        <v>280</v>
      </c>
      <c r="G199" s="8">
        <v>2185.6999999999998</v>
      </c>
      <c r="H199" s="12" t="s">
        <v>48</v>
      </c>
      <c r="I199" s="6">
        <f t="shared" si="10"/>
        <v>-1</v>
      </c>
      <c r="J199" s="8">
        <f t="shared" si="11"/>
        <v>-2594.6999999999998</v>
      </c>
    </row>
    <row r="200" spans="1:10" x14ac:dyDescent="0.15">
      <c r="A200" s="12">
        <v>199</v>
      </c>
      <c r="B200" s="6" t="s">
        <v>292</v>
      </c>
      <c r="C200" s="6" t="s">
        <v>242</v>
      </c>
      <c r="D200" s="24">
        <v>3524.73</v>
      </c>
      <c r="E200" s="15" t="s">
        <v>254</v>
      </c>
      <c r="F200" s="28" t="s">
        <v>280</v>
      </c>
      <c r="G200" s="8">
        <v>2969.13</v>
      </c>
      <c r="H200" s="12" t="s">
        <v>48</v>
      </c>
      <c r="I200" s="6">
        <f t="shared" si="10"/>
        <v>-1</v>
      </c>
      <c r="J200" s="8">
        <f t="shared" si="11"/>
        <v>-3524.73</v>
      </c>
    </row>
    <row r="201" spans="1:10" x14ac:dyDescent="0.15">
      <c r="A201" s="12">
        <v>200</v>
      </c>
      <c r="B201" s="6" t="s">
        <v>293</v>
      </c>
      <c r="C201" s="6" t="s">
        <v>239</v>
      </c>
      <c r="D201" s="24">
        <v>706.38</v>
      </c>
      <c r="E201" s="15" t="s">
        <v>254</v>
      </c>
      <c r="F201" s="28" t="s">
        <v>280</v>
      </c>
      <c r="G201" s="8">
        <v>706.38</v>
      </c>
      <c r="H201" s="12" t="s">
        <v>48</v>
      </c>
      <c r="I201" s="6">
        <f t="shared" si="10"/>
        <v>-1</v>
      </c>
      <c r="J201" s="8">
        <f t="shared" si="11"/>
        <v>-706.38</v>
      </c>
    </row>
    <row r="202" spans="1:10" x14ac:dyDescent="0.15">
      <c r="A202" s="12">
        <v>201</v>
      </c>
      <c r="B202" s="6" t="s">
        <v>294</v>
      </c>
      <c r="C202" s="6" t="s">
        <v>275</v>
      </c>
      <c r="D202" s="24">
        <v>12303.22</v>
      </c>
      <c r="E202" s="15" t="s">
        <v>275</v>
      </c>
      <c r="F202" s="28" t="s">
        <v>275</v>
      </c>
      <c r="G202" s="8">
        <v>12303.22</v>
      </c>
      <c r="H202" s="12" t="s">
        <v>48</v>
      </c>
      <c r="I202" s="6">
        <f t="shared" si="10"/>
        <v>0</v>
      </c>
      <c r="J202" s="8">
        <f t="shared" si="11"/>
        <v>0</v>
      </c>
    </row>
    <row r="203" spans="1:10" x14ac:dyDescent="0.15">
      <c r="A203" s="12">
        <v>202</v>
      </c>
      <c r="B203" s="6" t="s">
        <v>10</v>
      </c>
      <c r="C203" s="6" t="s">
        <v>260</v>
      </c>
      <c r="D203" s="24">
        <v>27511.67</v>
      </c>
      <c r="E203" s="15" t="s">
        <v>254</v>
      </c>
      <c r="F203" s="28" t="s">
        <v>280</v>
      </c>
      <c r="G203" s="8">
        <v>27511.67</v>
      </c>
      <c r="H203" s="12" t="s">
        <v>48</v>
      </c>
      <c r="I203" s="6">
        <f t="shared" si="10"/>
        <v>-1</v>
      </c>
      <c r="J203" s="8">
        <f t="shared" si="11"/>
        <v>-27511.67</v>
      </c>
    </row>
    <row r="204" spans="1:10" x14ac:dyDescent="0.15">
      <c r="A204" s="12">
        <v>203</v>
      </c>
      <c r="B204" s="6" t="s">
        <v>296</v>
      </c>
      <c r="C204" s="6" t="s">
        <v>297</v>
      </c>
      <c r="D204" s="24">
        <v>1439.03</v>
      </c>
      <c r="E204" s="15">
        <v>42467</v>
      </c>
      <c r="F204" s="28" t="s">
        <v>298</v>
      </c>
      <c r="G204" s="8">
        <v>1439.03</v>
      </c>
      <c r="H204" s="12" t="s">
        <v>48</v>
      </c>
      <c r="I204" s="6">
        <f t="shared" si="10"/>
        <v>8</v>
      </c>
      <c r="J204" s="8">
        <f t="shared" si="11"/>
        <v>11512.24</v>
      </c>
    </row>
    <row r="205" spans="1:10" x14ac:dyDescent="0.15">
      <c r="A205" s="12">
        <v>204</v>
      </c>
      <c r="B205" s="6" t="s">
        <v>299</v>
      </c>
      <c r="C205" s="6" t="s">
        <v>260</v>
      </c>
      <c r="D205" s="24">
        <v>89.98</v>
      </c>
      <c r="E205" s="15" t="s">
        <v>260</v>
      </c>
      <c r="F205" s="28" t="s">
        <v>298</v>
      </c>
      <c r="G205" s="8">
        <v>89.98</v>
      </c>
      <c r="H205" s="12" t="s">
        <v>48</v>
      </c>
      <c r="I205" s="6">
        <f t="shared" si="10"/>
        <v>10</v>
      </c>
      <c r="J205" s="8">
        <f t="shared" si="11"/>
        <v>899.80000000000007</v>
      </c>
    </row>
    <row r="206" spans="1:10" x14ac:dyDescent="0.15">
      <c r="A206" s="12">
        <v>205</v>
      </c>
      <c r="B206" s="6" t="s">
        <v>300</v>
      </c>
      <c r="C206" s="6" t="s">
        <v>273</v>
      </c>
      <c r="D206" s="24">
        <v>252.03</v>
      </c>
      <c r="E206" s="15" t="s">
        <v>254</v>
      </c>
      <c r="F206" s="28" t="s">
        <v>302</v>
      </c>
      <c r="G206" s="8">
        <v>210.71</v>
      </c>
      <c r="H206" s="12" t="s">
        <v>48</v>
      </c>
      <c r="I206" s="6">
        <f t="shared" si="10"/>
        <v>-8</v>
      </c>
      <c r="J206" s="8">
        <f t="shared" si="11"/>
        <v>-2016.24</v>
      </c>
    </row>
    <row r="207" spans="1:10" x14ac:dyDescent="0.15">
      <c r="A207" s="12">
        <v>206</v>
      </c>
      <c r="B207" s="6" t="s">
        <v>303</v>
      </c>
      <c r="C207" s="6" t="s">
        <v>304</v>
      </c>
      <c r="D207" s="24">
        <v>634.4</v>
      </c>
      <c r="E207" s="15" t="s">
        <v>254</v>
      </c>
      <c r="F207" s="28" t="s">
        <v>302</v>
      </c>
      <c r="G207" s="8">
        <v>534.4</v>
      </c>
      <c r="H207" s="12" t="s">
        <v>48</v>
      </c>
      <c r="I207" s="6">
        <f t="shared" si="10"/>
        <v>-8</v>
      </c>
      <c r="J207" s="8">
        <f t="shared" si="11"/>
        <v>-5075.2</v>
      </c>
    </row>
    <row r="208" spans="1:10" x14ac:dyDescent="0.15">
      <c r="A208" s="12">
        <v>207</v>
      </c>
      <c r="B208" s="6" t="s">
        <v>305</v>
      </c>
      <c r="C208" s="6" t="s">
        <v>247</v>
      </c>
      <c r="D208" s="24">
        <v>495</v>
      </c>
      <c r="E208" s="15" t="s">
        <v>254</v>
      </c>
      <c r="F208" s="28" t="s">
        <v>280</v>
      </c>
      <c r="G208" s="8">
        <v>495</v>
      </c>
      <c r="H208" s="12" t="s">
        <v>48</v>
      </c>
      <c r="I208" s="6">
        <f t="shared" si="10"/>
        <v>-1</v>
      </c>
      <c r="J208" s="8">
        <f t="shared" si="11"/>
        <v>-495</v>
      </c>
    </row>
    <row r="209" spans="1:10" x14ac:dyDescent="0.15">
      <c r="A209" s="12">
        <v>208</v>
      </c>
      <c r="B209" s="6" t="s">
        <v>306</v>
      </c>
      <c r="C209" s="6" t="s">
        <v>307</v>
      </c>
      <c r="D209" s="24">
        <v>587.05999999999995</v>
      </c>
      <c r="E209" s="15" t="s">
        <v>254</v>
      </c>
      <c r="F209" s="28" t="s">
        <v>280</v>
      </c>
      <c r="G209" s="8">
        <v>587.05999999999995</v>
      </c>
      <c r="H209" s="12" t="s">
        <v>48</v>
      </c>
      <c r="I209" s="6">
        <f t="shared" si="10"/>
        <v>-1</v>
      </c>
      <c r="J209" s="8">
        <f t="shared" si="11"/>
        <v>-587.05999999999995</v>
      </c>
    </row>
    <row r="210" spans="1:10" x14ac:dyDescent="0.15">
      <c r="A210" s="12">
        <v>209</v>
      </c>
      <c r="B210" s="6" t="s">
        <v>308</v>
      </c>
      <c r="C210" s="6" t="s">
        <v>251</v>
      </c>
      <c r="D210" s="24">
        <v>721.84</v>
      </c>
      <c r="E210" s="15" t="s">
        <v>254</v>
      </c>
      <c r="F210" s="28" t="s">
        <v>280</v>
      </c>
      <c r="G210" s="8">
        <v>721.84</v>
      </c>
      <c r="H210" s="12" t="s">
        <v>48</v>
      </c>
      <c r="I210" s="6">
        <f t="shared" si="10"/>
        <v>-1</v>
      </c>
      <c r="J210" s="8">
        <f t="shared" si="11"/>
        <v>-721.84</v>
      </c>
    </row>
    <row r="211" spans="1:10" x14ac:dyDescent="0.15">
      <c r="A211" s="12">
        <v>210</v>
      </c>
      <c r="B211" s="6" t="s">
        <v>309</v>
      </c>
      <c r="C211" s="6" t="s">
        <v>251</v>
      </c>
      <c r="D211" s="24">
        <v>79.3</v>
      </c>
      <c r="E211" s="15" t="s">
        <v>254</v>
      </c>
      <c r="F211" s="28" t="s">
        <v>280</v>
      </c>
      <c r="G211" s="8">
        <v>79.3</v>
      </c>
      <c r="H211" s="12" t="s">
        <v>48</v>
      </c>
      <c r="I211" s="6">
        <f t="shared" si="10"/>
        <v>-1</v>
      </c>
      <c r="J211" s="8">
        <f t="shared" si="11"/>
        <v>-79.3</v>
      </c>
    </row>
    <row r="212" spans="1:10" x14ac:dyDescent="0.15">
      <c r="A212" s="12">
        <v>211</v>
      </c>
      <c r="B212" s="6" t="s">
        <v>310</v>
      </c>
      <c r="C212" s="6" t="s">
        <v>251</v>
      </c>
      <c r="D212" s="24">
        <v>9.15</v>
      </c>
      <c r="E212" s="15" t="s">
        <v>251</v>
      </c>
      <c r="F212" s="28" t="s">
        <v>311</v>
      </c>
      <c r="G212" s="8">
        <v>9.15</v>
      </c>
      <c r="H212" s="12" t="s">
        <v>48</v>
      </c>
      <c r="I212" s="6">
        <f t="shared" si="10"/>
        <v>20</v>
      </c>
      <c r="J212" s="8">
        <f t="shared" si="11"/>
        <v>183</v>
      </c>
    </row>
    <row r="213" spans="1:10" x14ac:dyDescent="0.15">
      <c r="A213" s="12">
        <v>212</v>
      </c>
      <c r="B213" s="6" t="s">
        <v>312</v>
      </c>
      <c r="C213" s="6" t="s">
        <v>250</v>
      </c>
      <c r="D213" s="24">
        <v>6490.93</v>
      </c>
      <c r="E213" s="15" t="s">
        <v>254</v>
      </c>
      <c r="F213" s="28" t="s">
        <v>280</v>
      </c>
      <c r="G213" s="8">
        <v>6490.93</v>
      </c>
      <c r="H213" s="12" t="s">
        <v>48</v>
      </c>
      <c r="I213" s="6">
        <f t="shared" si="10"/>
        <v>-1</v>
      </c>
      <c r="J213" s="8">
        <f t="shared" si="11"/>
        <v>-6490.93</v>
      </c>
    </row>
    <row r="214" spans="1:10" x14ac:dyDescent="0.15">
      <c r="A214" s="12">
        <v>213</v>
      </c>
      <c r="B214" s="6" t="s">
        <v>314</v>
      </c>
      <c r="C214" s="6" t="s">
        <v>304</v>
      </c>
      <c r="D214" s="24">
        <v>252.03</v>
      </c>
      <c r="E214" s="15" t="s">
        <v>254</v>
      </c>
      <c r="F214" s="28" t="s">
        <v>280</v>
      </c>
      <c r="G214" s="8">
        <v>210.71</v>
      </c>
      <c r="H214" s="12" t="s">
        <v>48</v>
      </c>
      <c r="I214" s="6">
        <f t="shared" si="10"/>
        <v>-1</v>
      </c>
      <c r="J214" s="8">
        <f t="shared" si="11"/>
        <v>-252.03</v>
      </c>
    </row>
    <row r="215" spans="1:10" x14ac:dyDescent="0.15">
      <c r="A215" s="12">
        <v>214</v>
      </c>
      <c r="B215" s="6" t="s">
        <v>10</v>
      </c>
      <c r="C215" s="6" t="s">
        <v>315</v>
      </c>
      <c r="D215" s="24">
        <v>252.03</v>
      </c>
      <c r="E215" s="15" t="s">
        <v>254</v>
      </c>
      <c r="F215" s="28" t="s">
        <v>280</v>
      </c>
      <c r="G215" s="8">
        <v>210.71</v>
      </c>
      <c r="H215" s="12" t="s">
        <v>48</v>
      </c>
      <c r="I215" s="6">
        <f t="shared" si="10"/>
        <v>-1</v>
      </c>
      <c r="J215" s="8">
        <f t="shared" si="11"/>
        <v>-252.03</v>
      </c>
    </row>
    <row r="216" spans="1:10" x14ac:dyDescent="0.15">
      <c r="A216" s="12">
        <v>215</v>
      </c>
      <c r="B216" s="6" t="s">
        <v>316</v>
      </c>
      <c r="C216" s="6" t="s">
        <v>317</v>
      </c>
      <c r="D216" s="24">
        <v>927.2</v>
      </c>
      <c r="E216" s="15" t="s">
        <v>318</v>
      </c>
      <c r="F216" s="28" t="s">
        <v>318</v>
      </c>
      <c r="G216" s="8">
        <v>927.2</v>
      </c>
      <c r="H216" s="12" t="s">
        <v>48</v>
      </c>
      <c r="I216" s="6">
        <f t="shared" si="10"/>
        <v>0</v>
      </c>
      <c r="J216" s="8">
        <f t="shared" si="11"/>
        <v>0</v>
      </c>
    </row>
    <row r="217" spans="1:10" x14ac:dyDescent="0.15">
      <c r="A217" s="12">
        <v>216</v>
      </c>
      <c r="B217" s="6" t="s">
        <v>319</v>
      </c>
      <c r="C217" s="6" t="s">
        <v>263</v>
      </c>
      <c r="D217" s="24">
        <v>1681.03</v>
      </c>
      <c r="E217" s="15" t="s">
        <v>320</v>
      </c>
      <c r="F217" s="28" t="s">
        <v>321</v>
      </c>
      <c r="G217" s="8">
        <v>1681.03</v>
      </c>
      <c r="H217" s="12" t="s">
        <v>48</v>
      </c>
      <c r="I217" s="6">
        <f t="shared" si="10"/>
        <v>-4</v>
      </c>
      <c r="J217" s="8">
        <f t="shared" si="11"/>
        <v>-6724.12</v>
      </c>
    </row>
    <row r="218" spans="1:10" x14ac:dyDescent="0.15">
      <c r="A218" s="12">
        <v>217</v>
      </c>
      <c r="B218" s="6" t="s">
        <v>322</v>
      </c>
      <c r="C218" s="6" t="s">
        <v>252</v>
      </c>
      <c r="D218" s="24">
        <v>1314.31</v>
      </c>
      <c r="E218" s="15" t="s">
        <v>320</v>
      </c>
      <c r="F218" s="28" t="s">
        <v>321</v>
      </c>
      <c r="G218" s="8">
        <v>1314.31</v>
      </c>
      <c r="H218" s="12" t="s">
        <v>48</v>
      </c>
      <c r="I218" s="6">
        <f t="shared" si="10"/>
        <v>-4</v>
      </c>
      <c r="J218" s="8">
        <f t="shared" si="11"/>
        <v>-5257.24</v>
      </c>
    </row>
    <row r="219" spans="1:10" x14ac:dyDescent="0.15">
      <c r="A219" s="12">
        <v>218</v>
      </c>
      <c r="B219" s="6" t="s">
        <v>323</v>
      </c>
      <c r="C219" s="6" t="s">
        <v>315</v>
      </c>
      <c r="D219" s="24">
        <v>495</v>
      </c>
      <c r="E219" s="15" t="s">
        <v>320</v>
      </c>
      <c r="F219" s="28" t="s">
        <v>321</v>
      </c>
      <c r="G219" s="8">
        <v>495</v>
      </c>
      <c r="H219" s="12" t="s">
        <v>48</v>
      </c>
      <c r="I219" s="6">
        <f t="shared" si="10"/>
        <v>-4</v>
      </c>
      <c r="J219" s="8">
        <f t="shared" si="11"/>
        <v>-1980</v>
      </c>
    </row>
    <row r="220" spans="1:10" x14ac:dyDescent="0.15">
      <c r="A220" s="12">
        <v>219</v>
      </c>
      <c r="B220" s="6" t="s">
        <v>324</v>
      </c>
      <c r="C220" s="6" t="s">
        <v>260</v>
      </c>
      <c r="D220" s="24">
        <v>252.54</v>
      </c>
      <c r="E220" s="15" t="s">
        <v>320</v>
      </c>
      <c r="F220" s="28" t="s">
        <v>321</v>
      </c>
      <c r="G220" s="8">
        <v>252.54</v>
      </c>
      <c r="H220" s="12" t="s">
        <v>48</v>
      </c>
      <c r="I220" s="6">
        <f t="shared" si="10"/>
        <v>-4</v>
      </c>
      <c r="J220" s="8">
        <f t="shared" si="11"/>
        <v>-1010.16</v>
      </c>
    </row>
    <row r="221" spans="1:10" x14ac:dyDescent="0.15">
      <c r="A221" s="12">
        <v>220</v>
      </c>
      <c r="B221" s="6" t="s">
        <v>325</v>
      </c>
      <c r="C221" s="6" t="s">
        <v>295</v>
      </c>
      <c r="D221" s="24">
        <v>0.27</v>
      </c>
      <c r="E221" s="15" t="s">
        <v>326</v>
      </c>
      <c r="F221" s="28" t="s">
        <v>327</v>
      </c>
      <c r="G221" s="8">
        <v>0.27</v>
      </c>
      <c r="H221" s="12" t="s">
        <v>48</v>
      </c>
      <c r="I221" s="6">
        <f t="shared" si="10"/>
        <v>-31</v>
      </c>
      <c r="J221" s="8">
        <f t="shared" si="11"/>
        <v>-8.370000000000001</v>
      </c>
    </row>
    <row r="222" spans="1:10" x14ac:dyDescent="0.15">
      <c r="A222" s="12">
        <v>221</v>
      </c>
      <c r="B222" s="6" t="s">
        <v>328</v>
      </c>
      <c r="C222" s="6" t="s">
        <v>329</v>
      </c>
      <c r="D222" s="24">
        <v>1089.51</v>
      </c>
      <c r="E222" s="15" t="s">
        <v>320</v>
      </c>
      <c r="F222" s="28" t="s">
        <v>321</v>
      </c>
      <c r="G222" s="8">
        <v>1089.51</v>
      </c>
      <c r="H222" s="12" t="s">
        <v>48</v>
      </c>
      <c r="I222" s="6">
        <f t="shared" si="10"/>
        <v>-4</v>
      </c>
      <c r="J222" s="8">
        <f t="shared" si="11"/>
        <v>-4358.04</v>
      </c>
    </row>
    <row r="223" spans="1:10" x14ac:dyDescent="0.15">
      <c r="A223" s="12">
        <v>222</v>
      </c>
      <c r="B223" s="6" t="s">
        <v>331</v>
      </c>
      <c r="C223" s="6" t="s">
        <v>313</v>
      </c>
      <c r="D223" s="24">
        <v>1256.5999999999999</v>
      </c>
      <c r="E223" s="15" t="s">
        <v>320</v>
      </c>
      <c r="F223" s="28" t="s">
        <v>321</v>
      </c>
      <c r="G223" s="8">
        <v>1256.5999999999999</v>
      </c>
      <c r="H223" s="12" t="s">
        <v>48</v>
      </c>
      <c r="I223" s="6">
        <f t="shared" si="10"/>
        <v>-4</v>
      </c>
      <c r="J223" s="8">
        <f t="shared" si="11"/>
        <v>-5026.3999999999996</v>
      </c>
    </row>
    <row r="224" spans="1:10" x14ac:dyDescent="0.15">
      <c r="A224" s="12">
        <v>223</v>
      </c>
      <c r="B224" s="6" t="s">
        <v>332</v>
      </c>
      <c r="C224" s="6" t="s">
        <v>264</v>
      </c>
      <c r="D224" s="24">
        <v>1400</v>
      </c>
      <c r="E224" s="15" t="s">
        <v>264</v>
      </c>
      <c r="F224" s="28" t="s">
        <v>333</v>
      </c>
      <c r="G224" s="8">
        <v>1400</v>
      </c>
      <c r="H224" s="12" t="s">
        <v>48</v>
      </c>
      <c r="I224" s="6">
        <f t="shared" si="10"/>
        <v>18</v>
      </c>
      <c r="J224" s="8">
        <f t="shared" si="11"/>
        <v>25200</v>
      </c>
    </row>
    <row r="225" spans="1:10" x14ac:dyDescent="0.15">
      <c r="A225" s="12">
        <v>224</v>
      </c>
      <c r="B225" s="6" t="s">
        <v>334</v>
      </c>
      <c r="C225" s="6" t="s">
        <v>264</v>
      </c>
      <c r="D225" s="24">
        <v>780</v>
      </c>
      <c r="E225" s="15" t="s">
        <v>264</v>
      </c>
      <c r="F225" s="28" t="s">
        <v>333</v>
      </c>
      <c r="G225" s="8">
        <v>780</v>
      </c>
      <c r="H225" s="12" t="s">
        <v>48</v>
      </c>
      <c r="I225" s="6">
        <f t="shared" si="10"/>
        <v>18</v>
      </c>
      <c r="J225" s="8">
        <f t="shared" si="11"/>
        <v>14040</v>
      </c>
    </row>
    <row r="226" spans="1:10" x14ac:dyDescent="0.15">
      <c r="A226" s="12">
        <v>225</v>
      </c>
      <c r="B226" s="6" t="s">
        <v>335</v>
      </c>
      <c r="C226" s="6" t="s">
        <v>301</v>
      </c>
      <c r="D226" s="24">
        <v>252.03</v>
      </c>
      <c r="E226" s="15" t="s">
        <v>254</v>
      </c>
      <c r="F226" s="28" t="s">
        <v>336</v>
      </c>
      <c r="G226" s="8">
        <v>210.71</v>
      </c>
      <c r="H226" s="12" t="s">
        <v>48</v>
      </c>
      <c r="I226" s="6">
        <f t="shared" ref="I226:I260" si="12">F226-E226</f>
        <v>6</v>
      </c>
      <c r="J226" s="8">
        <f t="shared" ref="J226:J260" si="13">I226*D226</f>
        <v>1512.18</v>
      </c>
    </row>
    <row r="227" spans="1:10" x14ac:dyDescent="0.15">
      <c r="A227" s="12">
        <v>226</v>
      </c>
      <c r="B227" s="6" t="s">
        <v>337</v>
      </c>
      <c r="C227" s="6" t="s">
        <v>280</v>
      </c>
      <c r="D227" s="24">
        <v>2450.1</v>
      </c>
      <c r="E227" s="15" t="s">
        <v>254</v>
      </c>
      <c r="F227" s="28" t="s">
        <v>336</v>
      </c>
      <c r="G227" s="8">
        <v>2090.1</v>
      </c>
      <c r="H227" s="12" t="s">
        <v>48</v>
      </c>
      <c r="I227" s="6">
        <f t="shared" si="12"/>
        <v>6</v>
      </c>
      <c r="J227" s="8">
        <f t="shared" si="13"/>
        <v>14700.599999999999</v>
      </c>
    </row>
    <row r="228" spans="1:10" x14ac:dyDescent="0.15">
      <c r="A228" s="12">
        <v>227</v>
      </c>
      <c r="B228" s="6" t="s">
        <v>338</v>
      </c>
      <c r="C228" s="6" t="s">
        <v>280</v>
      </c>
      <c r="D228" s="24">
        <v>97.6</v>
      </c>
      <c r="E228" s="15" t="s">
        <v>254</v>
      </c>
      <c r="F228" s="28" t="s">
        <v>336</v>
      </c>
      <c r="G228" s="8">
        <v>81.599999999999994</v>
      </c>
      <c r="H228" s="12" t="s">
        <v>48</v>
      </c>
      <c r="I228" s="6">
        <f t="shared" si="12"/>
        <v>6</v>
      </c>
      <c r="J228" s="8">
        <f t="shared" si="13"/>
        <v>585.59999999999991</v>
      </c>
    </row>
    <row r="229" spans="1:10" x14ac:dyDescent="0.15">
      <c r="A229" s="12">
        <v>228</v>
      </c>
      <c r="B229" s="6" t="s">
        <v>339</v>
      </c>
      <c r="C229" s="6" t="s">
        <v>280</v>
      </c>
      <c r="D229" s="24">
        <v>219.6</v>
      </c>
      <c r="E229" s="15" t="s">
        <v>254</v>
      </c>
      <c r="F229" s="28" t="s">
        <v>336</v>
      </c>
      <c r="G229" s="8">
        <v>219.6</v>
      </c>
      <c r="H229" s="12" t="s">
        <v>48</v>
      </c>
      <c r="I229" s="6">
        <f t="shared" si="12"/>
        <v>6</v>
      </c>
      <c r="J229" s="8">
        <f t="shared" si="13"/>
        <v>1317.6</v>
      </c>
    </row>
    <row r="230" spans="1:10" x14ac:dyDescent="0.15">
      <c r="A230" s="12">
        <v>229</v>
      </c>
      <c r="B230" s="6" t="s">
        <v>340</v>
      </c>
      <c r="C230" s="6" t="s">
        <v>341</v>
      </c>
      <c r="D230" s="24">
        <v>175.68</v>
      </c>
      <c r="E230" s="15" t="s">
        <v>320</v>
      </c>
      <c r="F230" s="28" t="s">
        <v>336</v>
      </c>
      <c r="G230" s="8">
        <v>175.68</v>
      </c>
      <c r="H230" s="12" t="s">
        <v>48</v>
      </c>
      <c r="I230" s="6">
        <f t="shared" si="12"/>
        <v>-25</v>
      </c>
      <c r="J230" s="8">
        <f t="shared" si="13"/>
        <v>-4392</v>
      </c>
    </row>
    <row r="231" spans="1:10" x14ac:dyDescent="0.15">
      <c r="A231" s="12">
        <v>230</v>
      </c>
      <c r="B231" s="6" t="s">
        <v>342</v>
      </c>
      <c r="C231" s="6" t="s">
        <v>333</v>
      </c>
      <c r="D231" s="24">
        <v>252.03</v>
      </c>
      <c r="E231" s="15" t="s">
        <v>320</v>
      </c>
      <c r="F231" s="28" t="s">
        <v>344</v>
      </c>
      <c r="G231" s="8">
        <v>210.71</v>
      </c>
      <c r="H231" s="12" t="s">
        <v>48</v>
      </c>
      <c r="I231" s="6">
        <f t="shared" si="12"/>
        <v>-19</v>
      </c>
      <c r="J231" s="8">
        <f t="shared" si="13"/>
        <v>-4788.57</v>
      </c>
    </row>
    <row r="232" spans="1:10" x14ac:dyDescent="0.15">
      <c r="A232" s="12">
        <v>231</v>
      </c>
      <c r="B232" s="6" t="s">
        <v>56</v>
      </c>
      <c r="C232" s="6" t="s">
        <v>341</v>
      </c>
      <c r="D232" s="24">
        <v>25452.04</v>
      </c>
      <c r="E232" s="15">
        <v>42495</v>
      </c>
      <c r="F232" s="28" t="s">
        <v>344</v>
      </c>
      <c r="G232" s="8">
        <v>25452.04</v>
      </c>
      <c r="H232" s="12" t="s">
        <v>48</v>
      </c>
      <c r="I232" s="6">
        <f t="shared" si="12"/>
        <v>7</v>
      </c>
      <c r="J232" s="8">
        <f t="shared" si="13"/>
        <v>178164.28</v>
      </c>
    </row>
    <row r="233" spans="1:10" x14ac:dyDescent="0.15">
      <c r="A233" s="12">
        <v>232</v>
      </c>
      <c r="B233" s="6" t="s">
        <v>345</v>
      </c>
      <c r="C233" s="6" t="s">
        <v>26</v>
      </c>
      <c r="D233" s="24">
        <v>4790.76</v>
      </c>
      <c r="E233" s="15">
        <v>42495</v>
      </c>
      <c r="F233" s="28" t="s">
        <v>344</v>
      </c>
      <c r="G233" s="8">
        <v>4790.76</v>
      </c>
      <c r="H233" s="12" t="s">
        <v>48</v>
      </c>
      <c r="I233" s="6">
        <f t="shared" si="12"/>
        <v>7</v>
      </c>
      <c r="J233" s="8">
        <f t="shared" si="13"/>
        <v>33535.32</v>
      </c>
    </row>
    <row r="234" spans="1:10" x14ac:dyDescent="0.15">
      <c r="A234" s="12">
        <v>233</v>
      </c>
      <c r="B234" s="6" t="s">
        <v>346</v>
      </c>
      <c r="C234" s="6" t="s">
        <v>251</v>
      </c>
      <c r="D234" s="24">
        <v>4790.76</v>
      </c>
      <c r="E234" s="15">
        <v>42495</v>
      </c>
      <c r="F234" s="28" t="s">
        <v>344</v>
      </c>
      <c r="G234" s="8">
        <v>4790.76</v>
      </c>
      <c r="H234" s="12" t="s">
        <v>48</v>
      </c>
      <c r="I234" s="6">
        <f t="shared" si="12"/>
        <v>7</v>
      </c>
      <c r="J234" s="8">
        <f t="shared" si="13"/>
        <v>33535.32</v>
      </c>
    </row>
    <row r="235" spans="1:10" x14ac:dyDescent="0.15">
      <c r="A235" s="12">
        <v>234</v>
      </c>
      <c r="B235" s="6" t="s">
        <v>348</v>
      </c>
      <c r="C235" s="6" t="s">
        <v>238</v>
      </c>
      <c r="D235" s="24">
        <v>1220</v>
      </c>
      <c r="E235" s="15" t="s">
        <v>251</v>
      </c>
      <c r="F235" s="28" t="s">
        <v>344</v>
      </c>
      <c r="G235" s="8">
        <v>1220</v>
      </c>
      <c r="H235" s="12" t="s">
        <v>48</v>
      </c>
      <c r="I235" s="6">
        <f t="shared" si="12"/>
        <v>42</v>
      </c>
      <c r="J235" s="8">
        <f t="shared" si="13"/>
        <v>51240</v>
      </c>
    </row>
    <row r="236" spans="1:10" x14ac:dyDescent="0.15">
      <c r="A236" s="12">
        <v>235</v>
      </c>
      <c r="B236" s="6" t="s">
        <v>349</v>
      </c>
      <c r="C236" s="6" t="s">
        <v>336</v>
      </c>
      <c r="D236" s="24">
        <v>1220</v>
      </c>
      <c r="E236" s="15" t="s">
        <v>320</v>
      </c>
      <c r="F236" s="28" t="s">
        <v>344</v>
      </c>
      <c r="G236" s="8">
        <v>1220</v>
      </c>
      <c r="H236" s="12" t="s">
        <v>48</v>
      </c>
      <c r="I236" s="6">
        <f t="shared" si="12"/>
        <v>-19</v>
      </c>
      <c r="J236" s="8">
        <f t="shared" si="13"/>
        <v>-23180</v>
      </c>
    </row>
    <row r="237" spans="1:10" x14ac:dyDescent="0.15">
      <c r="A237" s="12">
        <v>236</v>
      </c>
      <c r="B237" s="6" t="s">
        <v>350</v>
      </c>
      <c r="C237" s="6" t="s">
        <v>343</v>
      </c>
      <c r="D237" s="24">
        <v>2649.25</v>
      </c>
      <c r="E237" s="15" t="s">
        <v>320</v>
      </c>
      <c r="F237" s="28" t="s">
        <v>351</v>
      </c>
      <c r="G237" s="8">
        <v>2231.65</v>
      </c>
      <c r="H237" s="12" t="s">
        <v>48</v>
      </c>
      <c r="I237" s="6">
        <f t="shared" si="12"/>
        <v>-18</v>
      </c>
      <c r="J237" s="8">
        <f t="shared" si="13"/>
        <v>-47686.5</v>
      </c>
    </row>
    <row r="238" spans="1:10" x14ac:dyDescent="0.15">
      <c r="A238" s="12">
        <v>237</v>
      </c>
      <c r="B238" s="6" t="s">
        <v>352</v>
      </c>
      <c r="C238" s="6" t="s">
        <v>330</v>
      </c>
      <c r="D238" s="24">
        <v>1675.57</v>
      </c>
      <c r="E238" s="15" t="s">
        <v>330</v>
      </c>
      <c r="F238" s="28" t="s">
        <v>353</v>
      </c>
      <c r="G238" s="8">
        <v>1675.57</v>
      </c>
      <c r="H238" s="12" t="s">
        <v>48</v>
      </c>
      <c r="I238" s="6">
        <f t="shared" si="12"/>
        <v>22</v>
      </c>
      <c r="J238" s="8">
        <f t="shared" si="13"/>
        <v>36862.54</v>
      </c>
    </row>
    <row r="239" spans="1:10" x14ac:dyDescent="0.15">
      <c r="A239" s="12">
        <v>238</v>
      </c>
      <c r="B239" s="6" t="s">
        <v>354</v>
      </c>
      <c r="C239" s="6" t="s">
        <v>336</v>
      </c>
      <c r="D239" s="24">
        <v>119.95</v>
      </c>
      <c r="E239" s="15" t="s">
        <v>336</v>
      </c>
      <c r="F239" s="28" t="s">
        <v>353</v>
      </c>
      <c r="G239" s="8">
        <v>119.95</v>
      </c>
      <c r="H239" s="12" t="s">
        <v>48</v>
      </c>
      <c r="I239" s="6">
        <f t="shared" si="12"/>
        <v>14</v>
      </c>
      <c r="J239" s="8">
        <f t="shared" si="13"/>
        <v>1679.3</v>
      </c>
    </row>
    <row r="240" spans="1:10" x14ac:dyDescent="0.15">
      <c r="A240" s="12">
        <v>239</v>
      </c>
      <c r="B240" s="6" t="s">
        <v>355</v>
      </c>
      <c r="C240" s="6" t="s">
        <v>254</v>
      </c>
      <c r="D240" s="24">
        <v>131.76</v>
      </c>
      <c r="E240" s="15" t="s">
        <v>320</v>
      </c>
      <c r="F240" s="28" t="s">
        <v>321</v>
      </c>
      <c r="G240" s="8">
        <v>131.76</v>
      </c>
      <c r="H240" s="12" t="s">
        <v>48</v>
      </c>
      <c r="I240" s="6">
        <f t="shared" si="12"/>
        <v>-4</v>
      </c>
      <c r="J240" s="8">
        <f t="shared" si="13"/>
        <v>-527.04</v>
      </c>
    </row>
    <row r="241" spans="1:10" x14ac:dyDescent="0.15">
      <c r="A241" s="12">
        <v>240</v>
      </c>
      <c r="B241" s="6" t="s">
        <v>356</v>
      </c>
      <c r="C241" s="6" t="s">
        <v>330</v>
      </c>
      <c r="D241" s="24">
        <v>606.95000000000005</v>
      </c>
      <c r="E241" s="15" t="s">
        <v>320</v>
      </c>
      <c r="F241" s="28" t="s">
        <v>321</v>
      </c>
      <c r="G241" s="8">
        <v>606.95000000000005</v>
      </c>
      <c r="H241" s="12" t="s">
        <v>48</v>
      </c>
      <c r="I241" s="6">
        <f t="shared" si="12"/>
        <v>-4</v>
      </c>
      <c r="J241" s="8">
        <f t="shared" si="13"/>
        <v>-2427.8000000000002</v>
      </c>
    </row>
    <row r="242" spans="1:10" x14ac:dyDescent="0.15">
      <c r="A242" s="12">
        <v>241</v>
      </c>
      <c r="B242" s="6" t="s">
        <v>357</v>
      </c>
      <c r="C242" s="6" t="s">
        <v>254</v>
      </c>
      <c r="D242" s="24">
        <v>559.98</v>
      </c>
      <c r="E242" s="15" t="s">
        <v>320</v>
      </c>
      <c r="F242" s="28" t="s">
        <v>321</v>
      </c>
      <c r="G242" s="8">
        <v>559.98</v>
      </c>
      <c r="H242" s="12" t="s">
        <v>48</v>
      </c>
      <c r="I242" s="6">
        <f t="shared" si="12"/>
        <v>-4</v>
      </c>
      <c r="J242" s="8">
        <f t="shared" si="13"/>
        <v>-2239.92</v>
      </c>
    </row>
    <row r="243" spans="1:10" x14ac:dyDescent="0.15">
      <c r="A243" s="12">
        <v>242</v>
      </c>
      <c r="B243" s="6" t="s">
        <v>358</v>
      </c>
      <c r="C243" s="6" t="s">
        <v>280</v>
      </c>
      <c r="D243" s="24">
        <v>350.75</v>
      </c>
      <c r="E243" s="15" t="s">
        <v>320</v>
      </c>
      <c r="F243" s="28" t="s">
        <v>321</v>
      </c>
      <c r="G243" s="8">
        <v>350.75</v>
      </c>
      <c r="H243" s="12" t="s">
        <v>48</v>
      </c>
      <c r="I243" s="6">
        <f t="shared" si="12"/>
        <v>-4</v>
      </c>
      <c r="J243" s="8">
        <f t="shared" si="13"/>
        <v>-1403</v>
      </c>
    </row>
    <row r="244" spans="1:10" x14ac:dyDescent="0.15">
      <c r="A244" s="12">
        <v>243</v>
      </c>
      <c r="B244" s="6" t="s">
        <v>359</v>
      </c>
      <c r="C244" s="6" t="s">
        <v>280</v>
      </c>
      <c r="D244" s="24">
        <v>721.84</v>
      </c>
      <c r="E244" s="15" t="s">
        <v>320</v>
      </c>
      <c r="F244" s="28" t="s">
        <v>321</v>
      </c>
      <c r="G244" s="8">
        <v>721.84</v>
      </c>
      <c r="H244" s="12" t="s">
        <v>48</v>
      </c>
      <c r="I244" s="6">
        <f t="shared" si="12"/>
        <v>-4</v>
      </c>
      <c r="J244" s="8">
        <f t="shared" si="13"/>
        <v>-2887.36</v>
      </c>
    </row>
    <row r="245" spans="1:10" x14ac:dyDescent="0.15">
      <c r="A245" s="12">
        <v>244</v>
      </c>
      <c r="B245" s="6" t="s">
        <v>360</v>
      </c>
      <c r="C245" s="6" t="s">
        <v>344</v>
      </c>
      <c r="D245" s="24">
        <v>2928</v>
      </c>
      <c r="E245" s="15" t="s">
        <v>320</v>
      </c>
      <c r="F245" s="28" t="s">
        <v>321</v>
      </c>
      <c r="G245" s="8">
        <v>2928</v>
      </c>
      <c r="H245" s="12" t="s">
        <v>48</v>
      </c>
      <c r="I245" s="6">
        <f t="shared" si="12"/>
        <v>-4</v>
      </c>
      <c r="J245" s="8">
        <f t="shared" si="13"/>
        <v>-11712</v>
      </c>
    </row>
    <row r="246" spans="1:10" x14ac:dyDescent="0.15">
      <c r="A246" s="12">
        <v>245</v>
      </c>
      <c r="B246" s="6" t="s">
        <v>361</v>
      </c>
      <c r="C246" s="6" t="s">
        <v>344</v>
      </c>
      <c r="D246" s="24">
        <v>970.36</v>
      </c>
      <c r="E246" s="15" t="s">
        <v>320</v>
      </c>
      <c r="F246" s="28" t="s">
        <v>321</v>
      </c>
      <c r="G246" s="8">
        <v>970.36</v>
      </c>
      <c r="H246" s="12" t="s">
        <v>48</v>
      </c>
      <c r="I246" s="6">
        <f t="shared" si="12"/>
        <v>-4</v>
      </c>
      <c r="J246" s="8">
        <f t="shared" si="13"/>
        <v>-3881.44</v>
      </c>
    </row>
    <row r="247" spans="1:10" x14ac:dyDescent="0.15">
      <c r="A247" s="12">
        <v>246</v>
      </c>
      <c r="B247" s="6" t="s">
        <v>362</v>
      </c>
      <c r="C247" s="6" t="s">
        <v>363</v>
      </c>
      <c r="D247" s="24">
        <v>559</v>
      </c>
      <c r="E247" s="15" t="s">
        <v>347</v>
      </c>
      <c r="F247" s="28" t="s">
        <v>321</v>
      </c>
      <c r="G247" s="8">
        <v>559</v>
      </c>
      <c r="H247" s="12" t="s">
        <v>48</v>
      </c>
      <c r="I247" s="6">
        <f t="shared" si="12"/>
        <v>17</v>
      </c>
      <c r="J247" s="8">
        <f t="shared" si="13"/>
        <v>9503</v>
      </c>
    </row>
    <row r="248" spans="1:10" x14ac:dyDescent="0.15">
      <c r="A248" s="12">
        <v>247</v>
      </c>
      <c r="B248" s="6" t="s">
        <v>364</v>
      </c>
      <c r="C248" s="6" t="s">
        <v>280</v>
      </c>
      <c r="D248" s="24">
        <v>17934</v>
      </c>
      <c r="E248" s="15" t="s">
        <v>320</v>
      </c>
      <c r="F248" s="28" t="s">
        <v>321</v>
      </c>
      <c r="G248" s="8">
        <v>17934</v>
      </c>
      <c r="H248" s="12" t="s">
        <v>48</v>
      </c>
      <c r="I248" s="6">
        <f t="shared" si="12"/>
        <v>-4</v>
      </c>
      <c r="J248" s="8">
        <f t="shared" si="13"/>
        <v>-71736</v>
      </c>
    </row>
    <row r="249" spans="1:10" x14ac:dyDescent="0.15">
      <c r="A249" s="12">
        <v>248</v>
      </c>
      <c r="B249" s="6" t="s">
        <v>365</v>
      </c>
      <c r="C249" s="6" t="s">
        <v>254</v>
      </c>
      <c r="D249" s="24">
        <v>1933.7</v>
      </c>
      <c r="E249" s="15" t="s">
        <v>320</v>
      </c>
      <c r="F249" s="28" t="s">
        <v>321</v>
      </c>
      <c r="G249" s="8">
        <v>1933.7</v>
      </c>
      <c r="H249" s="12" t="s">
        <v>48</v>
      </c>
      <c r="I249" s="6">
        <f t="shared" si="12"/>
        <v>-4</v>
      </c>
      <c r="J249" s="8">
        <f t="shared" si="13"/>
        <v>-7734.8</v>
      </c>
    </row>
    <row r="250" spans="1:10" x14ac:dyDescent="0.15">
      <c r="A250" s="12">
        <v>249</v>
      </c>
      <c r="B250" s="6" t="s">
        <v>17</v>
      </c>
      <c r="C250" s="6" t="s">
        <v>366</v>
      </c>
      <c r="D250" s="24">
        <v>1500</v>
      </c>
      <c r="E250" s="15" t="s">
        <v>320</v>
      </c>
      <c r="F250" s="28" t="s">
        <v>321</v>
      </c>
      <c r="G250" s="8">
        <v>1500</v>
      </c>
      <c r="H250" s="12" t="s">
        <v>48</v>
      </c>
      <c r="I250" s="6">
        <f t="shared" si="12"/>
        <v>-4</v>
      </c>
      <c r="J250" s="8">
        <f t="shared" si="13"/>
        <v>-6000</v>
      </c>
    </row>
    <row r="251" spans="1:10" x14ac:dyDescent="0.15">
      <c r="A251" s="12">
        <v>250</v>
      </c>
      <c r="B251" s="6" t="s">
        <v>367</v>
      </c>
      <c r="C251" s="6" t="s">
        <v>368</v>
      </c>
      <c r="D251" s="24">
        <v>252.03</v>
      </c>
      <c r="E251" s="15" t="s">
        <v>320</v>
      </c>
      <c r="F251" s="28" t="s">
        <v>321</v>
      </c>
      <c r="G251" s="8">
        <v>210.71</v>
      </c>
      <c r="H251" s="12" t="s">
        <v>48</v>
      </c>
      <c r="I251" s="6">
        <f t="shared" si="12"/>
        <v>-4</v>
      </c>
      <c r="J251" s="8">
        <f t="shared" si="13"/>
        <v>-1008.12</v>
      </c>
    </row>
    <row r="252" spans="1:10" x14ac:dyDescent="0.15">
      <c r="A252" s="12">
        <v>251</v>
      </c>
      <c r="B252" s="6" t="s">
        <v>369</v>
      </c>
      <c r="C252" s="6" t="s">
        <v>251</v>
      </c>
      <c r="D252" s="24">
        <v>23138.89</v>
      </c>
      <c r="E252" s="15">
        <v>42515</v>
      </c>
      <c r="F252" s="28" t="s">
        <v>327</v>
      </c>
      <c r="G252" s="8">
        <v>12051.94</v>
      </c>
      <c r="H252" s="12" t="s">
        <v>48</v>
      </c>
      <c r="I252" s="6">
        <f t="shared" si="12"/>
        <v>5</v>
      </c>
      <c r="J252" s="8">
        <f t="shared" si="13"/>
        <v>115694.45</v>
      </c>
    </row>
    <row r="253" spans="1:10" x14ac:dyDescent="0.15">
      <c r="A253" s="12">
        <v>252</v>
      </c>
      <c r="B253" s="6" t="s">
        <v>14</v>
      </c>
      <c r="C253" s="6" t="s">
        <v>366</v>
      </c>
      <c r="D253" s="24">
        <v>252.03</v>
      </c>
      <c r="E253" s="15" t="s">
        <v>320</v>
      </c>
      <c r="F253" s="28" t="s">
        <v>321</v>
      </c>
      <c r="G253" s="8">
        <v>210.71</v>
      </c>
      <c r="H253" s="12" t="s">
        <v>48</v>
      </c>
      <c r="I253" s="6">
        <f t="shared" si="12"/>
        <v>-4</v>
      </c>
      <c r="J253" s="8">
        <f t="shared" si="13"/>
        <v>-1008.12</v>
      </c>
    </row>
    <row r="254" spans="1:10" x14ac:dyDescent="0.15">
      <c r="A254" s="12">
        <v>253</v>
      </c>
      <c r="B254" s="6" t="s">
        <v>370</v>
      </c>
      <c r="C254" s="6" t="s">
        <v>371</v>
      </c>
      <c r="D254" s="24">
        <v>484.4</v>
      </c>
      <c r="E254" s="15" t="s">
        <v>284</v>
      </c>
      <c r="F254" s="28" t="s">
        <v>321</v>
      </c>
      <c r="G254" s="8">
        <v>484.4</v>
      </c>
      <c r="H254" s="12" t="s">
        <v>48</v>
      </c>
      <c r="I254" s="6">
        <f t="shared" si="12"/>
        <v>66</v>
      </c>
      <c r="J254" s="8">
        <f t="shared" si="13"/>
        <v>31970.399999999998</v>
      </c>
    </row>
    <row r="255" spans="1:10" x14ac:dyDescent="0.15">
      <c r="A255" s="12">
        <v>254</v>
      </c>
      <c r="B255" s="6" t="s">
        <v>372</v>
      </c>
      <c r="C255" s="6" t="s">
        <v>253</v>
      </c>
      <c r="D255" s="24">
        <v>113.7</v>
      </c>
      <c r="E255" s="15" t="s">
        <v>280</v>
      </c>
      <c r="F255" s="28" t="s">
        <v>321</v>
      </c>
      <c r="G255" s="8">
        <v>113.7</v>
      </c>
      <c r="H255" s="12" t="s">
        <v>48</v>
      </c>
      <c r="I255" s="6">
        <f t="shared" si="12"/>
        <v>28</v>
      </c>
      <c r="J255" s="8">
        <f t="shared" si="13"/>
        <v>3183.6</v>
      </c>
    </row>
    <row r="256" spans="1:10" x14ac:dyDescent="0.15">
      <c r="A256" s="12">
        <v>255</v>
      </c>
      <c r="B256" s="6" t="s">
        <v>373</v>
      </c>
      <c r="C256" s="6" t="s">
        <v>311</v>
      </c>
      <c r="D256" s="24">
        <v>403.17</v>
      </c>
      <c r="E256" s="15" t="s">
        <v>353</v>
      </c>
      <c r="F256" s="28" t="s">
        <v>321</v>
      </c>
      <c r="G256" s="8">
        <v>403.17</v>
      </c>
      <c r="H256" s="12" t="s">
        <v>48</v>
      </c>
      <c r="I256" s="6">
        <f t="shared" si="12"/>
        <v>7</v>
      </c>
      <c r="J256" s="8">
        <f t="shared" si="13"/>
        <v>2822.19</v>
      </c>
    </row>
    <row r="257" spans="1:10" x14ac:dyDescent="0.15">
      <c r="A257" s="12">
        <v>256</v>
      </c>
      <c r="B257" s="6" t="s">
        <v>374</v>
      </c>
      <c r="C257" s="6" t="s">
        <v>347</v>
      </c>
      <c r="D257" s="24">
        <v>108.51</v>
      </c>
      <c r="E257" s="15" t="s">
        <v>375</v>
      </c>
      <c r="F257" s="28" t="s">
        <v>327</v>
      </c>
      <c r="G257" s="8">
        <v>108.51</v>
      </c>
      <c r="H257" s="12" t="s">
        <v>48</v>
      </c>
      <c r="I257" s="6">
        <f t="shared" si="12"/>
        <v>-11</v>
      </c>
      <c r="J257" s="8">
        <f t="shared" si="13"/>
        <v>-1193.6100000000001</v>
      </c>
    </row>
    <row r="258" spans="1:10" x14ac:dyDescent="0.15">
      <c r="A258" s="12">
        <v>257</v>
      </c>
      <c r="B258" s="6" t="s">
        <v>376</v>
      </c>
      <c r="C258" s="6" t="s">
        <v>341</v>
      </c>
      <c r="D258" s="24">
        <v>28</v>
      </c>
      <c r="E258" s="15" t="s">
        <v>377</v>
      </c>
      <c r="F258" s="28" t="s">
        <v>321</v>
      </c>
      <c r="G258" s="8">
        <v>28</v>
      </c>
      <c r="H258" s="12" t="s">
        <v>48</v>
      </c>
      <c r="I258" s="6">
        <f t="shared" si="12"/>
        <v>-7</v>
      </c>
      <c r="J258" s="8">
        <f t="shared" si="13"/>
        <v>-196</v>
      </c>
    </row>
    <row r="259" spans="1:10" x14ac:dyDescent="0.15">
      <c r="A259" s="12">
        <v>258</v>
      </c>
      <c r="B259" s="6" t="s">
        <v>378</v>
      </c>
      <c r="C259" s="6" t="s">
        <v>295</v>
      </c>
      <c r="D259" s="24">
        <v>197.8</v>
      </c>
      <c r="E259" s="15">
        <v>42532</v>
      </c>
      <c r="F259" s="28" t="s">
        <v>321</v>
      </c>
      <c r="G259" s="8">
        <v>197.8</v>
      </c>
      <c r="H259" s="12" t="s">
        <v>48</v>
      </c>
      <c r="I259" s="6">
        <f t="shared" si="12"/>
        <v>-15</v>
      </c>
      <c r="J259" s="8">
        <f t="shared" si="13"/>
        <v>-2967</v>
      </c>
    </row>
    <row r="260" spans="1:10" x14ac:dyDescent="0.15">
      <c r="A260" s="12">
        <v>259</v>
      </c>
      <c r="B260" s="6" t="s">
        <v>379</v>
      </c>
      <c r="C260" s="6" t="s">
        <v>380</v>
      </c>
      <c r="D260" s="24">
        <v>336.72</v>
      </c>
      <c r="E260" s="15" t="s">
        <v>381</v>
      </c>
      <c r="F260" s="28" t="s">
        <v>327</v>
      </c>
      <c r="G260" s="8">
        <v>336.72</v>
      </c>
      <c r="H260" s="12" t="s">
        <v>48</v>
      </c>
      <c r="I260" s="6">
        <f t="shared" si="12"/>
        <v>-20</v>
      </c>
      <c r="J260" s="8">
        <f t="shared" si="13"/>
        <v>-6734.4000000000005</v>
      </c>
    </row>
    <row r="261" spans="1:10" x14ac:dyDescent="0.15">
      <c r="A261" s="12">
        <v>260</v>
      </c>
      <c r="B261" s="6" t="s">
        <v>382</v>
      </c>
      <c r="C261" s="6" t="s">
        <v>329</v>
      </c>
      <c r="D261" s="24">
        <v>1483.11</v>
      </c>
      <c r="E261" s="15" t="s">
        <v>428</v>
      </c>
      <c r="F261" s="28" t="s">
        <v>429</v>
      </c>
      <c r="G261" s="8">
        <v>1483.11</v>
      </c>
      <c r="H261" s="12" t="s">
        <v>48</v>
      </c>
      <c r="I261" s="6">
        <f t="shared" ref="I261:I324" si="14">F261-E261</f>
        <v>-2</v>
      </c>
      <c r="J261" s="8">
        <f t="shared" ref="J261:J324" si="15">I261*D261</f>
        <v>-2966.22</v>
      </c>
    </row>
    <row r="262" spans="1:10" x14ac:dyDescent="0.15">
      <c r="A262" s="12">
        <v>261</v>
      </c>
      <c r="B262" s="6" t="s">
        <v>383</v>
      </c>
      <c r="C262" s="6" t="s">
        <v>318</v>
      </c>
      <c r="D262" s="24">
        <v>927.2</v>
      </c>
      <c r="E262" s="15" t="s">
        <v>430</v>
      </c>
      <c r="F262" s="28" t="s">
        <v>430</v>
      </c>
      <c r="G262" s="8">
        <v>927.2</v>
      </c>
      <c r="H262" s="12" t="s">
        <v>48</v>
      </c>
      <c r="I262" s="6">
        <f t="shared" si="14"/>
        <v>0</v>
      </c>
      <c r="J262" s="8">
        <f t="shared" si="15"/>
        <v>0</v>
      </c>
    </row>
    <row r="263" spans="1:10" x14ac:dyDescent="0.15">
      <c r="A263" s="12">
        <v>262</v>
      </c>
      <c r="B263" s="6" t="s">
        <v>384</v>
      </c>
      <c r="C263" s="6" t="s">
        <v>254</v>
      </c>
      <c r="D263" s="24">
        <v>24059.38</v>
      </c>
      <c r="E263" s="15" t="s">
        <v>320</v>
      </c>
      <c r="F263" s="28" t="s">
        <v>420</v>
      </c>
      <c r="G263" s="8">
        <v>24059.38</v>
      </c>
      <c r="H263" s="12" t="s">
        <v>48</v>
      </c>
      <c r="I263" s="6">
        <f t="shared" si="14"/>
        <v>9</v>
      </c>
      <c r="J263" s="8">
        <f t="shared" si="15"/>
        <v>216534.42</v>
      </c>
    </row>
    <row r="264" spans="1:10" x14ac:dyDescent="0.15">
      <c r="A264" s="12">
        <v>263</v>
      </c>
      <c r="B264" s="6" t="s">
        <v>385</v>
      </c>
      <c r="C264" s="6" t="s">
        <v>320</v>
      </c>
      <c r="D264" s="24">
        <v>6867.22</v>
      </c>
      <c r="E264" s="15" t="s">
        <v>320</v>
      </c>
      <c r="F264" s="28" t="s">
        <v>377</v>
      </c>
      <c r="G264" s="8">
        <v>6867.22</v>
      </c>
      <c r="H264" s="12" t="s">
        <v>48</v>
      </c>
      <c r="I264" s="6">
        <f t="shared" si="14"/>
        <v>3</v>
      </c>
      <c r="J264" s="8">
        <f t="shared" si="15"/>
        <v>20601.66</v>
      </c>
    </row>
    <row r="265" spans="1:10" x14ac:dyDescent="0.15">
      <c r="A265" s="12">
        <v>264</v>
      </c>
      <c r="B265" s="6" t="s">
        <v>386</v>
      </c>
      <c r="C265" s="6" t="s">
        <v>417</v>
      </c>
      <c r="D265" s="24">
        <v>2661.22</v>
      </c>
      <c r="E265" s="15" t="s">
        <v>417</v>
      </c>
      <c r="F265" s="28" t="s">
        <v>420</v>
      </c>
      <c r="G265" s="8">
        <v>2661.22</v>
      </c>
      <c r="H265" s="12" t="s">
        <v>48</v>
      </c>
      <c r="I265" s="6">
        <f t="shared" si="14"/>
        <v>8</v>
      </c>
      <c r="J265" s="8">
        <f t="shared" si="15"/>
        <v>21289.759999999998</v>
      </c>
    </row>
    <row r="266" spans="1:10" x14ac:dyDescent="0.15">
      <c r="A266" s="12">
        <v>265</v>
      </c>
      <c r="B266" s="6" t="s">
        <v>387</v>
      </c>
      <c r="C266" s="6" t="s">
        <v>417</v>
      </c>
      <c r="D266" s="24">
        <v>25452.04</v>
      </c>
      <c r="E266" s="15">
        <v>42526</v>
      </c>
      <c r="F266" s="28" t="s">
        <v>420</v>
      </c>
      <c r="G266" s="8">
        <v>25452.04</v>
      </c>
      <c r="H266" s="12" t="s">
        <v>48</v>
      </c>
      <c r="I266" s="6">
        <f t="shared" si="14"/>
        <v>4</v>
      </c>
      <c r="J266" s="8">
        <f t="shared" si="15"/>
        <v>101808.16</v>
      </c>
    </row>
    <row r="267" spans="1:10" x14ac:dyDescent="0.15">
      <c r="A267" s="12">
        <v>266</v>
      </c>
      <c r="B267" s="6" t="s">
        <v>388</v>
      </c>
      <c r="C267" s="6" t="s">
        <v>327</v>
      </c>
      <c r="D267" s="24">
        <v>436.76</v>
      </c>
      <c r="E267" s="15" t="s">
        <v>326</v>
      </c>
      <c r="F267" s="28" t="s">
        <v>420</v>
      </c>
      <c r="G267" s="8">
        <v>436.76</v>
      </c>
      <c r="H267" s="12" t="s">
        <v>48</v>
      </c>
      <c r="I267" s="6">
        <f t="shared" si="14"/>
        <v>-21</v>
      </c>
      <c r="J267" s="8">
        <f t="shared" si="15"/>
        <v>-9171.9599999999991</v>
      </c>
    </row>
    <row r="268" spans="1:10" x14ac:dyDescent="0.15">
      <c r="A268" s="12">
        <v>267</v>
      </c>
      <c r="B268" s="6" t="s">
        <v>350</v>
      </c>
      <c r="C268" s="6" t="s">
        <v>327</v>
      </c>
      <c r="D268" s="24">
        <v>252.03</v>
      </c>
      <c r="E268" s="15" t="s">
        <v>327</v>
      </c>
      <c r="F268" s="28" t="s">
        <v>420</v>
      </c>
      <c r="G268" s="8">
        <v>210.71</v>
      </c>
      <c r="H268" s="12" t="s">
        <v>48</v>
      </c>
      <c r="I268" s="6">
        <f t="shared" si="14"/>
        <v>10</v>
      </c>
      <c r="J268" s="8">
        <f t="shared" si="15"/>
        <v>2520.3000000000002</v>
      </c>
    </row>
    <row r="269" spans="1:10" x14ac:dyDescent="0.15">
      <c r="A269" s="12">
        <v>268</v>
      </c>
      <c r="B269" s="6" t="s">
        <v>17</v>
      </c>
      <c r="C269" s="6" t="s">
        <v>417</v>
      </c>
      <c r="D269" s="24">
        <v>3244.25</v>
      </c>
      <c r="E269" s="15" t="s">
        <v>417</v>
      </c>
      <c r="F269" s="28" t="s">
        <v>420</v>
      </c>
      <c r="G269" s="8">
        <v>2712.41</v>
      </c>
      <c r="H269" s="12" t="s">
        <v>48</v>
      </c>
      <c r="I269" s="6">
        <f t="shared" si="14"/>
        <v>8</v>
      </c>
      <c r="J269" s="8">
        <f t="shared" si="15"/>
        <v>25954</v>
      </c>
    </row>
    <row r="270" spans="1:10" x14ac:dyDescent="0.15">
      <c r="A270" s="12">
        <v>269</v>
      </c>
      <c r="B270" s="6" t="s">
        <v>389</v>
      </c>
      <c r="C270" s="6" t="s">
        <v>418</v>
      </c>
      <c r="D270" s="24">
        <v>360</v>
      </c>
      <c r="E270" s="15" t="s">
        <v>418</v>
      </c>
      <c r="F270" s="28" t="s">
        <v>375</v>
      </c>
      <c r="G270" s="8">
        <v>306</v>
      </c>
      <c r="H270" s="12" t="s">
        <v>48</v>
      </c>
      <c r="I270" s="6">
        <f t="shared" si="14"/>
        <v>2</v>
      </c>
      <c r="J270" s="8">
        <f t="shared" si="15"/>
        <v>720</v>
      </c>
    </row>
    <row r="271" spans="1:10" x14ac:dyDescent="0.15">
      <c r="A271" s="12">
        <v>270</v>
      </c>
      <c r="B271" s="6" t="s">
        <v>390</v>
      </c>
      <c r="C271" s="6" t="s">
        <v>419</v>
      </c>
      <c r="D271" s="24">
        <v>3244.25</v>
      </c>
      <c r="E271" s="15">
        <v>42531</v>
      </c>
      <c r="F271" s="28" t="s">
        <v>431</v>
      </c>
      <c r="G271" s="8">
        <v>2712.41</v>
      </c>
      <c r="H271" s="12" t="s">
        <v>48</v>
      </c>
      <c r="I271" s="6">
        <f t="shared" si="14"/>
        <v>7</v>
      </c>
      <c r="J271" s="8">
        <f t="shared" si="15"/>
        <v>22709.75</v>
      </c>
    </row>
    <row r="272" spans="1:10" x14ac:dyDescent="0.15">
      <c r="A272" s="12">
        <v>271</v>
      </c>
      <c r="B272" s="6" t="s">
        <v>391</v>
      </c>
      <c r="C272" s="6" t="s">
        <v>280</v>
      </c>
      <c r="D272" s="24">
        <v>793</v>
      </c>
      <c r="E272" s="15" t="s">
        <v>418</v>
      </c>
      <c r="F272" s="28" t="s">
        <v>431</v>
      </c>
      <c r="G272" s="8">
        <v>793</v>
      </c>
      <c r="H272" s="12" t="s">
        <v>48</v>
      </c>
      <c r="I272" s="6">
        <f t="shared" si="14"/>
        <v>9</v>
      </c>
      <c r="J272" s="8">
        <f t="shared" si="15"/>
        <v>7137</v>
      </c>
    </row>
    <row r="273" spans="1:10" x14ac:dyDescent="0.15">
      <c r="A273" s="12">
        <v>272</v>
      </c>
      <c r="B273" s="6" t="s">
        <v>392</v>
      </c>
      <c r="C273" s="6" t="s">
        <v>420</v>
      </c>
      <c r="D273" s="24">
        <v>19347.3</v>
      </c>
      <c r="E273" s="15" t="s">
        <v>326</v>
      </c>
      <c r="F273" s="28" t="s">
        <v>431</v>
      </c>
      <c r="G273" s="8">
        <v>16297.6</v>
      </c>
      <c r="H273" s="12" t="s">
        <v>48</v>
      </c>
      <c r="I273" s="6">
        <f t="shared" si="14"/>
        <v>-13</v>
      </c>
      <c r="J273" s="8">
        <f t="shared" si="15"/>
        <v>-251514.9</v>
      </c>
    </row>
    <row r="274" spans="1:10" x14ac:dyDescent="0.15">
      <c r="A274" s="12">
        <v>273</v>
      </c>
      <c r="B274" s="6" t="s">
        <v>17</v>
      </c>
      <c r="C274" s="6" t="s">
        <v>421</v>
      </c>
      <c r="D274" s="24">
        <v>4756.41</v>
      </c>
      <c r="E274" s="15" t="s">
        <v>421</v>
      </c>
      <c r="F274" s="28" t="s">
        <v>326</v>
      </c>
      <c r="G274" s="8">
        <v>3976.67</v>
      </c>
      <c r="H274" s="12" t="s">
        <v>48</v>
      </c>
      <c r="I274" s="6">
        <f t="shared" si="14"/>
        <v>14</v>
      </c>
      <c r="J274" s="8">
        <f t="shared" si="15"/>
        <v>66589.739999999991</v>
      </c>
    </row>
    <row r="275" spans="1:10" x14ac:dyDescent="0.15">
      <c r="A275" s="12">
        <v>274</v>
      </c>
      <c r="B275" s="6" t="s">
        <v>393</v>
      </c>
      <c r="C275" s="6" t="s">
        <v>368</v>
      </c>
      <c r="D275" s="24">
        <v>297.7</v>
      </c>
      <c r="E275" s="15" t="s">
        <v>432</v>
      </c>
      <c r="F275" s="28" t="s">
        <v>326</v>
      </c>
      <c r="G275" s="8">
        <v>248.9</v>
      </c>
      <c r="H275" s="12" t="s">
        <v>48</v>
      </c>
      <c r="I275" s="6">
        <f t="shared" si="14"/>
        <v>12</v>
      </c>
      <c r="J275" s="8">
        <f t="shared" si="15"/>
        <v>3572.3999999999996</v>
      </c>
    </row>
    <row r="276" spans="1:10" x14ac:dyDescent="0.15">
      <c r="A276" s="12">
        <v>275</v>
      </c>
      <c r="B276" s="6" t="s">
        <v>394</v>
      </c>
      <c r="C276" s="6" t="s">
        <v>366</v>
      </c>
      <c r="D276" s="24">
        <v>1657.18</v>
      </c>
      <c r="E276" s="15">
        <v>42532</v>
      </c>
      <c r="F276" s="28" t="s">
        <v>428</v>
      </c>
      <c r="G276" s="8">
        <v>1657.18</v>
      </c>
      <c r="H276" s="12" t="s">
        <v>48</v>
      </c>
      <c r="I276" s="6">
        <f t="shared" si="14"/>
        <v>13</v>
      </c>
      <c r="J276" s="8">
        <f t="shared" si="15"/>
        <v>21543.34</v>
      </c>
    </row>
    <row r="277" spans="1:10" x14ac:dyDescent="0.15">
      <c r="A277" s="12">
        <v>276</v>
      </c>
      <c r="B277" s="6" t="s">
        <v>395</v>
      </c>
      <c r="C277" s="6" t="s">
        <v>320</v>
      </c>
      <c r="D277" s="24">
        <v>1933.7</v>
      </c>
      <c r="E277" s="15" t="s">
        <v>326</v>
      </c>
      <c r="F277" s="28" t="s">
        <v>326</v>
      </c>
      <c r="G277" s="8">
        <v>1933.7</v>
      </c>
      <c r="H277" s="12" t="s">
        <v>48</v>
      </c>
      <c r="I277" s="6">
        <f t="shared" si="14"/>
        <v>0</v>
      </c>
      <c r="J277" s="8">
        <f t="shared" si="15"/>
        <v>0</v>
      </c>
    </row>
    <row r="278" spans="1:10" x14ac:dyDescent="0.15">
      <c r="A278" s="12">
        <v>277</v>
      </c>
      <c r="B278" s="6" t="s">
        <v>396</v>
      </c>
      <c r="C278" s="6" t="s">
        <v>302</v>
      </c>
      <c r="D278" s="24">
        <v>41480</v>
      </c>
      <c r="E278" s="15" t="s">
        <v>429</v>
      </c>
      <c r="F278" s="28" t="s">
        <v>428</v>
      </c>
      <c r="G278" s="8">
        <v>41480</v>
      </c>
      <c r="H278" s="12" t="s">
        <v>48</v>
      </c>
      <c r="I278" s="6">
        <f t="shared" si="14"/>
        <v>2</v>
      </c>
      <c r="J278" s="8">
        <f t="shared" si="15"/>
        <v>82960</v>
      </c>
    </row>
    <row r="279" spans="1:10" x14ac:dyDescent="0.15">
      <c r="A279" s="12">
        <v>278</v>
      </c>
      <c r="B279" s="6" t="s">
        <v>397</v>
      </c>
      <c r="C279" s="6" t="s">
        <v>320</v>
      </c>
      <c r="D279" s="24">
        <v>721.84</v>
      </c>
      <c r="E279" s="15" t="s">
        <v>326</v>
      </c>
      <c r="F279" s="28" t="s">
        <v>326</v>
      </c>
      <c r="G279" s="8">
        <v>721.84</v>
      </c>
      <c r="H279" s="12" t="s">
        <v>48</v>
      </c>
      <c r="I279" s="6">
        <f t="shared" si="14"/>
        <v>0</v>
      </c>
      <c r="J279" s="8">
        <f t="shared" si="15"/>
        <v>0</v>
      </c>
    </row>
    <row r="280" spans="1:10" x14ac:dyDescent="0.15">
      <c r="A280" s="12">
        <v>279</v>
      </c>
      <c r="B280" s="6" t="s">
        <v>398</v>
      </c>
      <c r="C280" s="6" t="s">
        <v>320</v>
      </c>
      <c r="D280" s="24">
        <v>1037</v>
      </c>
      <c r="E280" s="15" t="s">
        <v>326</v>
      </c>
      <c r="F280" s="28" t="s">
        <v>326</v>
      </c>
      <c r="G280" s="8">
        <v>1037</v>
      </c>
      <c r="H280" s="12" t="s">
        <v>48</v>
      </c>
      <c r="I280" s="6">
        <f t="shared" si="14"/>
        <v>0</v>
      </c>
      <c r="J280" s="8">
        <f t="shared" si="15"/>
        <v>0</v>
      </c>
    </row>
    <row r="281" spans="1:10" x14ac:dyDescent="0.15">
      <c r="A281" s="12">
        <v>280</v>
      </c>
      <c r="B281" s="6" t="s">
        <v>399</v>
      </c>
      <c r="C281" s="6" t="s">
        <v>320</v>
      </c>
      <c r="D281" s="24">
        <v>350.75</v>
      </c>
      <c r="E281" s="15" t="s">
        <v>326</v>
      </c>
      <c r="F281" s="28" t="s">
        <v>326</v>
      </c>
      <c r="G281" s="8">
        <v>350.75</v>
      </c>
      <c r="H281" s="12" t="s">
        <v>48</v>
      </c>
      <c r="I281" s="6">
        <f t="shared" si="14"/>
        <v>0</v>
      </c>
      <c r="J281" s="8">
        <f t="shared" si="15"/>
        <v>0</v>
      </c>
    </row>
    <row r="282" spans="1:10" x14ac:dyDescent="0.15">
      <c r="A282" s="12">
        <v>281</v>
      </c>
      <c r="B282" s="6" t="s">
        <v>400</v>
      </c>
      <c r="C282" s="6" t="s">
        <v>422</v>
      </c>
      <c r="D282" s="24">
        <v>252.03</v>
      </c>
      <c r="E282" s="15">
        <v>42551</v>
      </c>
      <c r="F282" s="28" t="s">
        <v>326</v>
      </c>
      <c r="G282" s="8">
        <v>210.72</v>
      </c>
      <c r="H282" s="12" t="s">
        <v>48</v>
      </c>
      <c r="I282" s="6">
        <f t="shared" si="14"/>
        <v>0</v>
      </c>
      <c r="J282" s="8">
        <f t="shared" si="15"/>
        <v>0</v>
      </c>
    </row>
    <row r="283" spans="1:10" x14ac:dyDescent="0.15">
      <c r="A283" s="12">
        <v>282</v>
      </c>
      <c r="B283" s="6" t="s">
        <v>401</v>
      </c>
      <c r="C283" s="6" t="s">
        <v>423</v>
      </c>
      <c r="D283" s="24">
        <v>660.8</v>
      </c>
      <c r="E283" s="15">
        <v>42538</v>
      </c>
      <c r="F283" s="28" t="s">
        <v>326</v>
      </c>
      <c r="G283" s="8">
        <v>582.79999999999995</v>
      </c>
      <c r="H283" s="12" t="s">
        <v>48</v>
      </c>
      <c r="I283" s="6">
        <f t="shared" si="14"/>
        <v>13</v>
      </c>
      <c r="J283" s="8">
        <f t="shared" si="15"/>
        <v>8590.4</v>
      </c>
    </row>
    <row r="284" spans="1:10" x14ac:dyDescent="0.15">
      <c r="A284" s="12">
        <v>283</v>
      </c>
      <c r="B284" s="6" t="s">
        <v>402</v>
      </c>
      <c r="C284" s="6" t="s">
        <v>424</v>
      </c>
      <c r="D284" s="24">
        <v>252.03</v>
      </c>
      <c r="E284" s="15" t="s">
        <v>326</v>
      </c>
      <c r="F284" s="28" t="s">
        <v>326</v>
      </c>
      <c r="G284" s="8">
        <v>210.71</v>
      </c>
      <c r="H284" s="12" t="s">
        <v>48</v>
      </c>
      <c r="I284" s="6">
        <f t="shared" si="14"/>
        <v>0</v>
      </c>
      <c r="J284" s="8">
        <f t="shared" si="15"/>
        <v>0</v>
      </c>
    </row>
    <row r="285" spans="1:10" x14ac:dyDescent="0.15">
      <c r="A285" s="12">
        <v>284</v>
      </c>
      <c r="B285" s="6" t="s">
        <v>403</v>
      </c>
      <c r="C285" s="6" t="s">
        <v>425</v>
      </c>
      <c r="D285" s="24">
        <v>435.54</v>
      </c>
      <c r="E285" s="15" t="s">
        <v>326</v>
      </c>
      <c r="F285" s="28" t="s">
        <v>326</v>
      </c>
      <c r="G285" s="8">
        <v>435.54</v>
      </c>
      <c r="H285" s="12" t="s">
        <v>48</v>
      </c>
      <c r="I285" s="6">
        <f t="shared" si="14"/>
        <v>0</v>
      </c>
      <c r="J285" s="8">
        <f t="shared" si="15"/>
        <v>0</v>
      </c>
    </row>
    <row r="286" spans="1:10" x14ac:dyDescent="0.15">
      <c r="A286" s="12">
        <v>285</v>
      </c>
      <c r="B286" s="6" t="s">
        <v>404</v>
      </c>
      <c r="C286" s="6" t="s">
        <v>318</v>
      </c>
      <c r="D286" s="24">
        <v>252.54</v>
      </c>
      <c r="E286" s="15" t="s">
        <v>326</v>
      </c>
      <c r="F286" s="28" t="s">
        <v>326</v>
      </c>
      <c r="G286" s="8">
        <v>252.54</v>
      </c>
      <c r="H286" s="12" t="s">
        <v>48</v>
      </c>
      <c r="I286" s="6">
        <f t="shared" si="14"/>
        <v>0</v>
      </c>
      <c r="J286" s="8">
        <f t="shared" si="15"/>
        <v>0</v>
      </c>
    </row>
    <row r="287" spans="1:10" x14ac:dyDescent="0.15">
      <c r="A287" s="12">
        <v>286</v>
      </c>
      <c r="B287" s="6" t="s">
        <v>405</v>
      </c>
      <c r="C287" s="6" t="s">
        <v>366</v>
      </c>
      <c r="D287" s="24">
        <v>479.7</v>
      </c>
      <c r="E287" s="15" t="s">
        <v>326</v>
      </c>
      <c r="F287" s="28" t="s">
        <v>326</v>
      </c>
      <c r="G287" s="8">
        <v>479.7</v>
      </c>
      <c r="H287" s="12" t="s">
        <v>48</v>
      </c>
      <c r="I287" s="6">
        <f t="shared" si="14"/>
        <v>0</v>
      </c>
      <c r="J287" s="8">
        <f t="shared" si="15"/>
        <v>0</v>
      </c>
    </row>
    <row r="288" spans="1:10" x14ac:dyDescent="0.15">
      <c r="A288" s="12">
        <v>287</v>
      </c>
      <c r="B288" s="6" t="s">
        <v>406</v>
      </c>
      <c r="C288" s="6" t="s">
        <v>295</v>
      </c>
      <c r="D288" s="24">
        <v>464.45</v>
      </c>
      <c r="E288" s="15" t="s">
        <v>326</v>
      </c>
      <c r="F288" s="28" t="s">
        <v>326</v>
      </c>
      <c r="G288" s="8">
        <v>464.45</v>
      </c>
      <c r="H288" s="12" t="s">
        <v>48</v>
      </c>
      <c r="I288" s="6">
        <f t="shared" si="14"/>
        <v>0</v>
      </c>
      <c r="J288" s="8">
        <f t="shared" si="15"/>
        <v>0</v>
      </c>
    </row>
    <row r="289" spans="1:10" x14ac:dyDescent="0.15">
      <c r="A289" s="12">
        <v>288</v>
      </c>
      <c r="B289" s="6" t="s">
        <v>407</v>
      </c>
      <c r="C289" s="6" t="s">
        <v>366</v>
      </c>
      <c r="D289" s="24">
        <v>990</v>
      </c>
      <c r="E289" s="15" t="s">
        <v>326</v>
      </c>
      <c r="F289" s="28" t="s">
        <v>326</v>
      </c>
      <c r="G289" s="8">
        <v>990</v>
      </c>
      <c r="H289" s="12" t="s">
        <v>48</v>
      </c>
      <c r="I289" s="6">
        <f t="shared" si="14"/>
        <v>0</v>
      </c>
      <c r="J289" s="8">
        <f t="shared" si="15"/>
        <v>0</v>
      </c>
    </row>
    <row r="290" spans="1:10" x14ac:dyDescent="0.15">
      <c r="A290" s="12">
        <v>289</v>
      </c>
      <c r="B290" s="6" t="s">
        <v>408</v>
      </c>
      <c r="C290" s="6" t="s">
        <v>341</v>
      </c>
      <c r="D290" s="24">
        <v>3524.73</v>
      </c>
      <c r="E290" s="15" t="s">
        <v>326</v>
      </c>
      <c r="F290" s="28" t="s">
        <v>326</v>
      </c>
      <c r="G290" s="8">
        <v>2969.13</v>
      </c>
      <c r="H290" s="12" t="s">
        <v>48</v>
      </c>
      <c r="I290" s="6">
        <f t="shared" si="14"/>
        <v>0</v>
      </c>
      <c r="J290" s="8">
        <f t="shared" si="15"/>
        <v>0</v>
      </c>
    </row>
    <row r="291" spans="1:10" x14ac:dyDescent="0.15">
      <c r="A291" s="12">
        <v>290</v>
      </c>
      <c r="B291" s="6" t="s">
        <v>409</v>
      </c>
      <c r="C291" s="6" t="s">
        <v>341</v>
      </c>
      <c r="D291" s="24">
        <v>2594.6999999999998</v>
      </c>
      <c r="E291" s="15" t="s">
        <v>326</v>
      </c>
      <c r="F291" s="28" t="s">
        <v>326</v>
      </c>
      <c r="G291" s="8">
        <v>2185.6999999999998</v>
      </c>
      <c r="H291" s="12" t="s">
        <v>48</v>
      </c>
      <c r="I291" s="6">
        <f t="shared" si="14"/>
        <v>0</v>
      </c>
      <c r="J291" s="8">
        <f t="shared" si="15"/>
        <v>0</v>
      </c>
    </row>
    <row r="292" spans="1:10" x14ac:dyDescent="0.15">
      <c r="A292" s="12">
        <v>291</v>
      </c>
      <c r="B292" s="6" t="s">
        <v>410</v>
      </c>
      <c r="C292" s="6" t="s">
        <v>426</v>
      </c>
      <c r="D292" s="24">
        <v>825</v>
      </c>
      <c r="E292" s="15" t="s">
        <v>326</v>
      </c>
      <c r="F292" s="28" t="s">
        <v>326</v>
      </c>
      <c r="G292" s="8">
        <v>825</v>
      </c>
      <c r="H292" s="12" t="s">
        <v>48</v>
      </c>
      <c r="I292" s="6">
        <f t="shared" si="14"/>
        <v>0</v>
      </c>
      <c r="J292" s="8">
        <f t="shared" si="15"/>
        <v>0</v>
      </c>
    </row>
    <row r="293" spans="1:10" x14ac:dyDescent="0.15">
      <c r="A293" s="12">
        <v>292</v>
      </c>
      <c r="B293" s="6" t="s">
        <v>411</v>
      </c>
      <c r="C293" s="6" t="s">
        <v>426</v>
      </c>
      <c r="D293" s="24">
        <v>825</v>
      </c>
      <c r="E293" s="15" t="s">
        <v>326</v>
      </c>
      <c r="F293" s="28" t="s">
        <v>326</v>
      </c>
      <c r="G293" s="8">
        <v>825</v>
      </c>
      <c r="H293" s="12" t="s">
        <v>48</v>
      </c>
      <c r="I293" s="6">
        <f t="shared" si="14"/>
        <v>0</v>
      </c>
      <c r="J293" s="8">
        <f t="shared" si="15"/>
        <v>0</v>
      </c>
    </row>
    <row r="294" spans="1:10" x14ac:dyDescent="0.15">
      <c r="A294" s="12">
        <v>293</v>
      </c>
      <c r="B294" s="6" t="s">
        <v>412</v>
      </c>
      <c r="C294" s="6" t="s">
        <v>426</v>
      </c>
      <c r="D294" s="24">
        <v>902</v>
      </c>
      <c r="E294" s="15" t="s">
        <v>326</v>
      </c>
      <c r="F294" s="28" t="s">
        <v>326</v>
      </c>
      <c r="G294" s="8">
        <v>902</v>
      </c>
      <c r="H294" s="12" t="s">
        <v>48</v>
      </c>
      <c r="I294" s="6">
        <f t="shared" si="14"/>
        <v>0</v>
      </c>
      <c r="J294" s="8">
        <f t="shared" si="15"/>
        <v>0</v>
      </c>
    </row>
    <row r="295" spans="1:10" x14ac:dyDescent="0.15">
      <c r="A295" s="12">
        <v>294</v>
      </c>
      <c r="B295" s="6" t="s">
        <v>413</v>
      </c>
      <c r="C295" s="6" t="s">
        <v>426</v>
      </c>
      <c r="D295" s="24">
        <v>825</v>
      </c>
      <c r="E295" s="15" t="s">
        <v>326</v>
      </c>
      <c r="F295" s="28" t="s">
        <v>326</v>
      </c>
      <c r="G295" s="8">
        <v>825</v>
      </c>
      <c r="H295" s="12" t="s">
        <v>48</v>
      </c>
      <c r="I295" s="6">
        <f t="shared" si="14"/>
        <v>0</v>
      </c>
      <c r="J295" s="8">
        <f t="shared" si="15"/>
        <v>0</v>
      </c>
    </row>
    <row r="296" spans="1:10" x14ac:dyDescent="0.15">
      <c r="A296" s="12">
        <v>295</v>
      </c>
      <c r="B296" s="6" t="s">
        <v>414</v>
      </c>
      <c r="C296" s="6" t="s">
        <v>426</v>
      </c>
      <c r="D296" s="24">
        <v>1650</v>
      </c>
      <c r="E296" s="15" t="s">
        <v>326</v>
      </c>
      <c r="F296" s="28" t="s">
        <v>326</v>
      </c>
      <c r="G296" s="8">
        <v>1650</v>
      </c>
      <c r="H296" s="12" t="s">
        <v>48</v>
      </c>
      <c r="I296" s="6">
        <f t="shared" si="14"/>
        <v>0</v>
      </c>
      <c r="J296" s="8">
        <f t="shared" si="15"/>
        <v>0</v>
      </c>
    </row>
    <row r="297" spans="1:10" x14ac:dyDescent="0.15">
      <c r="A297" s="12">
        <v>296</v>
      </c>
      <c r="B297" s="6" t="s">
        <v>415</v>
      </c>
      <c r="C297" s="6" t="s">
        <v>427</v>
      </c>
      <c r="D297" s="24">
        <v>71980</v>
      </c>
      <c r="E297" s="15" t="s">
        <v>326</v>
      </c>
      <c r="F297" s="28" t="s">
        <v>326</v>
      </c>
      <c r="G297" s="8">
        <v>71980</v>
      </c>
      <c r="H297" s="12" t="s">
        <v>48</v>
      </c>
      <c r="I297" s="6">
        <f t="shared" si="14"/>
        <v>0</v>
      </c>
      <c r="J297" s="8">
        <f t="shared" si="15"/>
        <v>0</v>
      </c>
    </row>
    <row r="298" spans="1:10" x14ac:dyDescent="0.15">
      <c r="A298" s="12">
        <v>297</v>
      </c>
      <c r="B298" s="6" t="s">
        <v>416</v>
      </c>
      <c r="C298" s="6" t="s">
        <v>427</v>
      </c>
      <c r="D298" s="24">
        <v>184466.93</v>
      </c>
      <c r="E298" s="15" t="s">
        <v>326</v>
      </c>
      <c r="F298" s="28" t="s">
        <v>326</v>
      </c>
      <c r="G298" s="8">
        <v>184466.93</v>
      </c>
      <c r="H298" s="12" t="s">
        <v>48</v>
      </c>
      <c r="I298" s="6">
        <f t="shared" si="14"/>
        <v>0</v>
      </c>
      <c r="J298" s="8">
        <f t="shared" si="15"/>
        <v>0</v>
      </c>
    </row>
    <row r="299" spans="1:10" x14ac:dyDescent="0.15">
      <c r="A299" s="12">
        <v>298</v>
      </c>
      <c r="B299" s="6" t="s">
        <v>433</v>
      </c>
      <c r="C299" s="6" t="s">
        <v>515</v>
      </c>
      <c r="D299" s="24">
        <v>951.6</v>
      </c>
      <c r="E299" s="15">
        <v>42563</v>
      </c>
      <c r="F299" s="28" t="s">
        <v>549</v>
      </c>
      <c r="G299" s="8">
        <v>951.6</v>
      </c>
      <c r="H299" s="12" t="s">
        <v>49</v>
      </c>
      <c r="I299" s="6">
        <f t="shared" si="14"/>
        <v>7</v>
      </c>
      <c r="J299" s="8">
        <f t="shared" si="15"/>
        <v>6661.2</v>
      </c>
    </row>
    <row r="300" spans="1:10" x14ac:dyDescent="0.15">
      <c r="A300" s="12">
        <v>299</v>
      </c>
      <c r="B300" s="6" t="s">
        <v>434</v>
      </c>
      <c r="C300" s="6" t="s">
        <v>516</v>
      </c>
      <c r="D300" s="24">
        <v>262.31</v>
      </c>
      <c r="E300" s="15" t="s">
        <v>545</v>
      </c>
      <c r="F300" s="28" t="s">
        <v>545</v>
      </c>
      <c r="G300" s="8">
        <v>262.31</v>
      </c>
      <c r="H300" s="12" t="s">
        <v>49</v>
      </c>
      <c r="I300" s="6">
        <f t="shared" si="14"/>
        <v>0</v>
      </c>
      <c r="J300" s="8">
        <f t="shared" si="15"/>
        <v>0</v>
      </c>
    </row>
    <row r="301" spans="1:10" x14ac:dyDescent="0.15">
      <c r="A301" s="12">
        <v>300</v>
      </c>
      <c r="B301" s="6" t="s">
        <v>435</v>
      </c>
      <c r="C301" s="6" t="s">
        <v>517</v>
      </c>
      <c r="D301" s="24">
        <v>18771</v>
      </c>
      <c r="E301" s="15" t="s">
        <v>545</v>
      </c>
      <c r="F301" s="28" t="s">
        <v>548</v>
      </c>
      <c r="G301" s="8">
        <v>18771</v>
      </c>
      <c r="H301" s="12" t="s">
        <v>49</v>
      </c>
      <c r="I301" s="6">
        <f t="shared" si="14"/>
        <v>4</v>
      </c>
      <c r="J301" s="8">
        <f t="shared" si="15"/>
        <v>75084</v>
      </c>
    </row>
    <row r="302" spans="1:10" x14ac:dyDescent="0.15">
      <c r="A302" s="12">
        <v>301</v>
      </c>
      <c r="B302" s="6" t="s">
        <v>436</v>
      </c>
      <c r="C302" s="6" t="s">
        <v>518</v>
      </c>
      <c r="D302" s="24">
        <v>244</v>
      </c>
      <c r="E302" s="15">
        <v>42627</v>
      </c>
      <c r="F302" s="28" t="s">
        <v>570</v>
      </c>
      <c r="G302" s="8">
        <v>244</v>
      </c>
      <c r="H302" s="12" t="s">
        <v>49</v>
      </c>
      <c r="I302" s="6">
        <f t="shared" si="14"/>
        <v>15</v>
      </c>
      <c r="J302" s="8">
        <f t="shared" si="15"/>
        <v>3660</v>
      </c>
    </row>
    <row r="303" spans="1:10" x14ac:dyDescent="0.15">
      <c r="A303" s="12">
        <v>302</v>
      </c>
      <c r="B303" s="6" t="s">
        <v>437</v>
      </c>
      <c r="C303" s="6" t="s">
        <v>519</v>
      </c>
      <c r="D303" s="24">
        <v>92720</v>
      </c>
      <c r="E303" s="15">
        <v>42559</v>
      </c>
      <c r="F303" s="28" t="s">
        <v>545</v>
      </c>
      <c r="G303" s="8">
        <v>92720</v>
      </c>
      <c r="H303" s="12" t="s">
        <v>49</v>
      </c>
      <c r="I303" s="6">
        <f t="shared" si="14"/>
        <v>6</v>
      </c>
      <c r="J303" s="8">
        <f t="shared" si="15"/>
        <v>556320</v>
      </c>
    </row>
    <row r="304" spans="1:10" x14ac:dyDescent="0.15">
      <c r="A304" s="12">
        <v>303</v>
      </c>
      <c r="B304" s="6" t="s">
        <v>438</v>
      </c>
      <c r="C304" s="6" t="s">
        <v>520</v>
      </c>
      <c r="D304" s="24">
        <v>14640</v>
      </c>
      <c r="E304" s="15" t="s">
        <v>571</v>
      </c>
      <c r="F304" s="28" t="s">
        <v>540</v>
      </c>
      <c r="G304" s="8">
        <v>14640</v>
      </c>
      <c r="H304" s="12" t="s">
        <v>49</v>
      </c>
      <c r="I304" s="6">
        <f t="shared" si="14"/>
        <v>-5</v>
      </c>
      <c r="J304" s="8">
        <f t="shared" si="15"/>
        <v>-73200</v>
      </c>
    </row>
    <row r="305" spans="1:10" x14ac:dyDescent="0.15">
      <c r="A305" s="12">
        <v>304</v>
      </c>
      <c r="B305" s="6" t="s">
        <v>439</v>
      </c>
      <c r="C305" s="6" t="s">
        <v>521</v>
      </c>
      <c r="D305" s="24">
        <v>805.2</v>
      </c>
      <c r="E305" s="15" t="s">
        <v>548</v>
      </c>
      <c r="F305" s="28" t="s">
        <v>545</v>
      </c>
      <c r="G305" s="8">
        <v>805.2</v>
      </c>
      <c r="H305" s="12" t="s">
        <v>49</v>
      </c>
      <c r="I305" s="6">
        <f t="shared" si="14"/>
        <v>-4</v>
      </c>
      <c r="J305" s="8">
        <f t="shared" si="15"/>
        <v>-3220.8</v>
      </c>
    </row>
    <row r="306" spans="1:10" x14ac:dyDescent="0.15">
      <c r="A306" s="12">
        <v>305</v>
      </c>
      <c r="B306" s="6" t="s">
        <v>440</v>
      </c>
      <c r="C306" s="6" t="s">
        <v>522</v>
      </c>
      <c r="D306" s="24">
        <v>4790.76</v>
      </c>
      <c r="E306" s="15" t="s">
        <v>535</v>
      </c>
      <c r="F306" s="28" t="s">
        <v>543</v>
      </c>
      <c r="G306" s="8">
        <v>4790.76</v>
      </c>
      <c r="H306" s="12" t="s">
        <v>49</v>
      </c>
      <c r="I306" s="6">
        <f t="shared" si="14"/>
        <v>8</v>
      </c>
      <c r="J306" s="8">
        <f t="shared" si="15"/>
        <v>38326.080000000002</v>
      </c>
    </row>
    <row r="307" spans="1:10" x14ac:dyDescent="0.15">
      <c r="A307" s="12">
        <v>306</v>
      </c>
      <c r="B307" s="6" t="s">
        <v>441</v>
      </c>
      <c r="C307" s="6" t="s">
        <v>523</v>
      </c>
      <c r="D307" s="24">
        <v>252.54</v>
      </c>
      <c r="E307" s="15" t="s">
        <v>555</v>
      </c>
      <c r="F307" s="28" t="s">
        <v>572</v>
      </c>
      <c r="G307" s="8">
        <v>252.54</v>
      </c>
      <c r="H307" s="12" t="s">
        <v>49</v>
      </c>
      <c r="I307" s="6">
        <f t="shared" si="14"/>
        <v>-4</v>
      </c>
      <c r="J307" s="8">
        <f t="shared" si="15"/>
        <v>-1010.16</v>
      </c>
    </row>
    <row r="308" spans="1:10" x14ac:dyDescent="0.15">
      <c r="A308" s="12">
        <v>307</v>
      </c>
      <c r="B308" s="6" t="s">
        <v>442</v>
      </c>
      <c r="C308" s="6" t="s">
        <v>524</v>
      </c>
      <c r="D308" s="24">
        <v>927.2</v>
      </c>
      <c r="E308" s="15" t="s">
        <v>555</v>
      </c>
      <c r="F308" s="28" t="s">
        <v>539</v>
      </c>
      <c r="G308" s="8">
        <v>927.2</v>
      </c>
      <c r="H308" s="12" t="s">
        <v>49</v>
      </c>
      <c r="I308" s="6">
        <f t="shared" si="14"/>
        <v>-27</v>
      </c>
      <c r="J308" s="8">
        <f t="shared" si="15"/>
        <v>-25034.400000000001</v>
      </c>
    </row>
    <row r="309" spans="1:10" x14ac:dyDescent="0.15">
      <c r="A309" s="12">
        <v>308</v>
      </c>
      <c r="B309" s="6" t="s">
        <v>443</v>
      </c>
      <c r="C309" s="6" t="s">
        <v>525</v>
      </c>
      <c r="D309" s="24">
        <v>278.16000000000003</v>
      </c>
      <c r="E309" s="15" t="s">
        <v>564</v>
      </c>
      <c r="F309" s="28" t="s">
        <v>572</v>
      </c>
      <c r="G309" s="8">
        <v>278.16000000000003</v>
      </c>
      <c r="H309" s="12" t="s">
        <v>49</v>
      </c>
      <c r="I309" s="6">
        <f t="shared" si="14"/>
        <v>-35</v>
      </c>
      <c r="J309" s="8">
        <f t="shared" si="15"/>
        <v>-9735.6</v>
      </c>
    </row>
    <row r="310" spans="1:10" x14ac:dyDescent="0.15">
      <c r="A310" s="12">
        <v>309</v>
      </c>
      <c r="B310" s="6" t="s">
        <v>444</v>
      </c>
      <c r="C310" s="6" t="s">
        <v>526</v>
      </c>
      <c r="D310" s="24">
        <v>4.8600000000000003</v>
      </c>
      <c r="E310" s="15" t="s">
        <v>573</v>
      </c>
      <c r="F310" s="28" t="s">
        <v>559</v>
      </c>
      <c r="G310" s="8">
        <v>4.8600000000000003</v>
      </c>
      <c r="H310" s="12" t="s">
        <v>49</v>
      </c>
      <c r="I310" s="6">
        <f t="shared" si="14"/>
        <v>-25</v>
      </c>
      <c r="J310" s="8">
        <f t="shared" si="15"/>
        <v>-121.50000000000001</v>
      </c>
    </row>
    <row r="311" spans="1:10" x14ac:dyDescent="0.15">
      <c r="A311" s="12">
        <v>310</v>
      </c>
      <c r="B311" s="6" t="s">
        <v>445</v>
      </c>
      <c r="C311" s="6" t="s">
        <v>526</v>
      </c>
      <c r="D311" s="24">
        <v>349.33</v>
      </c>
      <c r="E311" s="15" t="s">
        <v>574</v>
      </c>
      <c r="F311" s="28" t="s">
        <v>574</v>
      </c>
      <c r="G311" s="8">
        <v>349.33</v>
      </c>
      <c r="H311" s="12" t="s">
        <v>49</v>
      </c>
      <c r="I311" s="6">
        <f t="shared" si="14"/>
        <v>0</v>
      </c>
      <c r="J311" s="8">
        <f t="shared" si="15"/>
        <v>0</v>
      </c>
    </row>
    <row r="312" spans="1:10" x14ac:dyDescent="0.15">
      <c r="A312" s="12">
        <v>311</v>
      </c>
      <c r="B312" s="6" t="s">
        <v>446</v>
      </c>
      <c r="C312" s="6" t="s">
        <v>526</v>
      </c>
      <c r="D312" s="24">
        <v>24.31</v>
      </c>
      <c r="E312" s="15" t="s">
        <v>564</v>
      </c>
      <c r="F312" s="28" t="s">
        <v>559</v>
      </c>
      <c r="G312" s="8">
        <v>24.31</v>
      </c>
      <c r="H312" s="12" t="s">
        <v>49</v>
      </c>
      <c r="I312" s="6">
        <f t="shared" si="14"/>
        <v>-26</v>
      </c>
      <c r="J312" s="8">
        <f t="shared" si="15"/>
        <v>-632.05999999999995</v>
      </c>
    </row>
    <row r="313" spans="1:10" x14ac:dyDescent="0.15">
      <c r="A313" s="12">
        <v>312</v>
      </c>
      <c r="B313" s="6" t="s">
        <v>447</v>
      </c>
      <c r="C313" s="6" t="s">
        <v>527</v>
      </c>
      <c r="D313" s="24">
        <v>49</v>
      </c>
      <c r="E313" s="15" t="s">
        <v>544</v>
      </c>
      <c r="F313" s="28" t="s">
        <v>545</v>
      </c>
      <c r="G313" s="8">
        <v>49</v>
      </c>
      <c r="H313" s="12" t="s">
        <v>49</v>
      </c>
      <c r="I313" s="6">
        <f t="shared" si="14"/>
        <v>1</v>
      </c>
      <c r="J313" s="8">
        <f t="shared" si="15"/>
        <v>49</v>
      </c>
    </row>
    <row r="314" spans="1:10" x14ac:dyDescent="0.15">
      <c r="A314" s="12">
        <v>313</v>
      </c>
      <c r="B314" s="6" t="s">
        <v>410</v>
      </c>
      <c r="C314" s="6" t="s">
        <v>528</v>
      </c>
      <c r="D314" s="24">
        <v>420.9</v>
      </c>
      <c r="E314" s="15" t="s">
        <v>555</v>
      </c>
      <c r="F314" s="28" t="s">
        <v>572</v>
      </c>
      <c r="G314" s="8">
        <v>420.9</v>
      </c>
      <c r="H314" s="12" t="s">
        <v>49</v>
      </c>
      <c r="I314" s="6">
        <f t="shared" si="14"/>
        <v>-4</v>
      </c>
      <c r="J314" s="8">
        <f t="shared" si="15"/>
        <v>-1683.6</v>
      </c>
    </row>
    <row r="315" spans="1:10" x14ac:dyDescent="0.15">
      <c r="A315" s="12">
        <v>314</v>
      </c>
      <c r="B315" s="6" t="s">
        <v>448</v>
      </c>
      <c r="C315" s="6" t="s">
        <v>528</v>
      </c>
      <c r="D315" s="24">
        <v>2284.19</v>
      </c>
      <c r="E315" s="15" t="s">
        <v>564</v>
      </c>
      <c r="F315" s="28" t="s">
        <v>544</v>
      </c>
      <c r="G315" s="8">
        <v>2284.19</v>
      </c>
      <c r="H315" s="12" t="s">
        <v>49</v>
      </c>
      <c r="I315" s="6">
        <f t="shared" si="14"/>
        <v>-49</v>
      </c>
      <c r="J315" s="8">
        <f t="shared" si="15"/>
        <v>-111925.31</v>
      </c>
    </row>
    <row r="316" spans="1:10" x14ac:dyDescent="0.15">
      <c r="A316" s="12">
        <v>315</v>
      </c>
      <c r="B316" s="6" t="s">
        <v>449</v>
      </c>
      <c r="C316" s="6" t="s">
        <v>529</v>
      </c>
      <c r="D316" s="24">
        <v>3605</v>
      </c>
      <c r="E316" s="15" t="s">
        <v>555</v>
      </c>
      <c r="F316" s="28" t="s">
        <v>572</v>
      </c>
      <c r="G316" s="8">
        <v>3605</v>
      </c>
      <c r="H316" s="12" t="s">
        <v>49</v>
      </c>
      <c r="I316" s="6">
        <f t="shared" si="14"/>
        <v>-4</v>
      </c>
      <c r="J316" s="8">
        <f t="shared" si="15"/>
        <v>-14420</v>
      </c>
    </row>
    <row r="317" spans="1:10" x14ac:dyDescent="0.15">
      <c r="A317" s="12">
        <v>316</v>
      </c>
      <c r="B317" s="6" t="s">
        <v>450</v>
      </c>
      <c r="C317" s="6" t="s">
        <v>530</v>
      </c>
      <c r="D317" s="24">
        <v>607.38</v>
      </c>
      <c r="E317" s="15" t="s">
        <v>530</v>
      </c>
      <c r="F317" s="28" t="s">
        <v>575</v>
      </c>
      <c r="G317" s="8">
        <v>607.38</v>
      </c>
      <c r="H317" s="12" t="s">
        <v>49</v>
      </c>
      <c r="I317" s="6">
        <f t="shared" si="14"/>
        <v>38</v>
      </c>
      <c r="J317" s="8">
        <f t="shared" si="15"/>
        <v>23080.44</v>
      </c>
    </row>
    <row r="318" spans="1:10" x14ac:dyDescent="0.15">
      <c r="A318" s="12">
        <v>317</v>
      </c>
      <c r="B318" s="6" t="s">
        <v>451</v>
      </c>
      <c r="C318" s="6" t="s">
        <v>531</v>
      </c>
      <c r="D318" s="24">
        <v>858</v>
      </c>
      <c r="E318" s="15" t="s">
        <v>550</v>
      </c>
      <c r="F318" s="28" t="s">
        <v>545</v>
      </c>
      <c r="G318" s="8">
        <v>858</v>
      </c>
      <c r="H318" s="12" t="s">
        <v>49</v>
      </c>
      <c r="I318" s="6">
        <f t="shared" si="14"/>
        <v>-6</v>
      </c>
      <c r="J318" s="8">
        <f t="shared" si="15"/>
        <v>-5148</v>
      </c>
    </row>
    <row r="319" spans="1:10" x14ac:dyDescent="0.15">
      <c r="A319" s="12">
        <v>318</v>
      </c>
      <c r="B319" s="6" t="s">
        <v>452</v>
      </c>
      <c r="C319" s="6" t="s">
        <v>531</v>
      </c>
      <c r="D319" s="24">
        <v>317.2</v>
      </c>
      <c r="E319" s="15" t="s">
        <v>555</v>
      </c>
      <c r="F319" s="28" t="s">
        <v>559</v>
      </c>
      <c r="G319" s="8">
        <v>317.2</v>
      </c>
      <c r="H319" s="12" t="s">
        <v>49</v>
      </c>
      <c r="I319" s="6">
        <f t="shared" si="14"/>
        <v>5</v>
      </c>
      <c r="J319" s="8">
        <f t="shared" si="15"/>
        <v>1586</v>
      </c>
    </row>
    <row r="320" spans="1:10" x14ac:dyDescent="0.15">
      <c r="A320" s="12">
        <v>319</v>
      </c>
      <c r="B320" s="6" t="s">
        <v>453</v>
      </c>
      <c r="C320" s="6" t="s">
        <v>531</v>
      </c>
      <c r="D320" s="24">
        <v>479.7</v>
      </c>
      <c r="E320" s="15" t="s">
        <v>555</v>
      </c>
      <c r="F320" s="28" t="s">
        <v>572</v>
      </c>
      <c r="G320" s="8">
        <v>479.7</v>
      </c>
      <c r="H320" s="12" t="s">
        <v>49</v>
      </c>
      <c r="I320" s="6">
        <f t="shared" si="14"/>
        <v>-4</v>
      </c>
      <c r="J320" s="8">
        <f t="shared" si="15"/>
        <v>-1918.8</v>
      </c>
    </row>
    <row r="321" spans="1:10" x14ac:dyDescent="0.15">
      <c r="A321" s="12">
        <v>320</v>
      </c>
      <c r="B321" s="6" t="s">
        <v>8</v>
      </c>
      <c r="C321" s="6" t="s">
        <v>532</v>
      </c>
      <c r="D321" s="24">
        <v>2712.4</v>
      </c>
      <c r="E321" s="15">
        <v>42551</v>
      </c>
      <c r="F321" s="28" t="s">
        <v>540</v>
      </c>
      <c r="G321" s="8">
        <v>2180.56</v>
      </c>
      <c r="H321" s="12" t="s">
        <v>49</v>
      </c>
      <c r="I321" s="6">
        <f t="shared" si="14"/>
        <v>5</v>
      </c>
      <c r="J321" s="8">
        <f t="shared" si="15"/>
        <v>13562</v>
      </c>
    </row>
    <row r="322" spans="1:10" x14ac:dyDescent="0.15">
      <c r="A322" s="12">
        <v>321</v>
      </c>
      <c r="B322" s="6" t="s">
        <v>454</v>
      </c>
      <c r="C322" s="6" t="s">
        <v>533</v>
      </c>
      <c r="D322" s="24">
        <v>983.26</v>
      </c>
      <c r="E322" s="15" t="s">
        <v>555</v>
      </c>
      <c r="F322" s="28" t="s">
        <v>572</v>
      </c>
      <c r="G322" s="8">
        <v>983.26</v>
      </c>
      <c r="H322" s="12" t="s">
        <v>49</v>
      </c>
      <c r="I322" s="6">
        <f t="shared" si="14"/>
        <v>-4</v>
      </c>
      <c r="J322" s="8">
        <f t="shared" si="15"/>
        <v>-3933.04</v>
      </c>
    </row>
    <row r="323" spans="1:10" x14ac:dyDescent="0.15">
      <c r="A323" s="12">
        <v>322</v>
      </c>
      <c r="B323" s="6" t="s">
        <v>455</v>
      </c>
      <c r="C323" s="6" t="s">
        <v>534</v>
      </c>
      <c r="D323" s="24">
        <v>478.24</v>
      </c>
      <c r="E323" s="15">
        <v>42551</v>
      </c>
      <c r="F323" s="28" t="s">
        <v>540</v>
      </c>
      <c r="G323" s="8">
        <v>478.24</v>
      </c>
      <c r="H323" s="12" t="s">
        <v>49</v>
      </c>
      <c r="I323" s="6">
        <f t="shared" si="14"/>
        <v>5</v>
      </c>
      <c r="J323" s="8">
        <f t="shared" si="15"/>
        <v>2391.1999999999998</v>
      </c>
    </row>
    <row r="324" spans="1:10" x14ac:dyDescent="0.15">
      <c r="A324" s="12">
        <v>323</v>
      </c>
      <c r="B324" s="6" t="s">
        <v>456</v>
      </c>
      <c r="C324" s="6" t="s">
        <v>535</v>
      </c>
      <c r="D324" s="24">
        <v>292.8</v>
      </c>
      <c r="E324" s="15" t="s">
        <v>555</v>
      </c>
      <c r="F324" s="28" t="s">
        <v>572</v>
      </c>
      <c r="G324" s="8">
        <v>292.8</v>
      </c>
      <c r="H324" s="12" t="s">
        <v>49</v>
      </c>
      <c r="I324" s="6">
        <f t="shared" si="14"/>
        <v>-4</v>
      </c>
      <c r="J324" s="8">
        <f t="shared" si="15"/>
        <v>-1171.2</v>
      </c>
    </row>
    <row r="325" spans="1:10" x14ac:dyDescent="0.15">
      <c r="A325" s="12">
        <v>324</v>
      </c>
      <c r="B325" s="6" t="s">
        <v>457</v>
      </c>
      <c r="C325" s="6" t="s">
        <v>535</v>
      </c>
      <c r="D325" s="24">
        <v>732</v>
      </c>
      <c r="E325" s="15" t="s">
        <v>555</v>
      </c>
      <c r="F325" s="28" t="s">
        <v>572</v>
      </c>
      <c r="G325" s="8">
        <v>732</v>
      </c>
      <c r="H325" s="12" t="s">
        <v>49</v>
      </c>
      <c r="I325" s="6">
        <f t="shared" ref="I325:I387" si="16">F325-E325</f>
        <v>-4</v>
      </c>
      <c r="J325" s="8">
        <f t="shared" ref="J325:J387" si="17">I325*D325</f>
        <v>-2928</v>
      </c>
    </row>
    <row r="326" spans="1:10" x14ac:dyDescent="0.15">
      <c r="A326" s="12">
        <v>325</v>
      </c>
      <c r="B326" s="6" t="s">
        <v>458</v>
      </c>
      <c r="C326" s="6" t="s">
        <v>535</v>
      </c>
      <c r="D326" s="24">
        <v>9.15</v>
      </c>
      <c r="E326" s="15" t="s">
        <v>535</v>
      </c>
      <c r="F326" s="28" t="s">
        <v>575</v>
      </c>
      <c r="G326" s="8">
        <v>9.15</v>
      </c>
      <c r="H326" s="12" t="s">
        <v>49</v>
      </c>
      <c r="I326" s="6">
        <f t="shared" si="16"/>
        <v>25</v>
      </c>
      <c r="J326" s="8">
        <f t="shared" si="17"/>
        <v>228.75</v>
      </c>
    </row>
    <row r="327" spans="1:10" x14ac:dyDescent="0.15">
      <c r="A327" s="12">
        <v>326</v>
      </c>
      <c r="B327" s="6" t="s">
        <v>459</v>
      </c>
      <c r="C327" s="6" t="s">
        <v>535</v>
      </c>
      <c r="D327" s="24">
        <v>414.8</v>
      </c>
      <c r="E327" s="15" t="s">
        <v>555</v>
      </c>
      <c r="F327" s="28" t="s">
        <v>572</v>
      </c>
      <c r="G327" s="8">
        <v>414.8</v>
      </c>
      <c r="H327" s="12" t="s">
        <v>49</v>
      </c>
      <c r="I327" s="6">
        <f t="shared" si="16"/>
        <v>-4</v>
      </c>
      <c r="J327" s="8">
        <f t="shared" si="17"/>
        <v>-1659.2</v>
      </c>
    </row>
    <row r="328" spans="1:10" x14ac:dyDescent="0.15">
      <c r="A328" s="12">
        <v>327</v>
      </c>
      <c r="B328" s="6" t="s">
        <v>460</v>
      </c>
      <c r="C328" s="6" t="s">
        <v>535</v>
      </c>
      <c r="D328" s="24">
        <v>1342</v>
      </c>
      <c r="E328" s="15" t="s">
        <v>555</v>
      </c>
      <c r="F328" s="28" t="s">
        <v>554</v>
      </c>
      <c r="G328" s="8">
        <v>1342</v>
      </c>
      <c r="H328" s="12" t="s">
        <v>49</v>
      </c>
      <c r="I328" s="6">
        <f t="shared" si="16"/>
        <v>-2</v>
      </c>
      <c r="J328" s="8">
        <f t="shared" si="17"/>
        <v>-2684</v>
      </c>
    </row>
    <row r="329" spans="1:10" x14ac:dyDescent="0.15">
      <c r="A329" s="12">
        <v>328</v>
      </c>
      <c r="B329" s="6" t="s">
        <v>461</v>
      </c>
      <c r="C329" s="6" t="s">
        <v>535</v>
      </c>
      <c r="D329" s="24">
        <v>350.75</v>
      </c>
      <c r="E329" s="15" t="s">
        <v>555</v>
      </c>
      <c r="F329" s="28" t="s">
        <v>572</v>
      </c>
      <c r="G329" s="8">
        <v>350.75</v>
      </c>
      <c r="H329" s="12" t="s">
        <v>49</v>
      </c>
      <c r="I329" s="6">
        <f t="shared" si="16"/>
        <v>-4</v>
      </c>
      <c r="J329" s="8">
        <f t="shared" si="17"/>
        <v>-1403</v>
      </c>
    </row>
    <row r="330" spans="1:10" x14ac:dyDescent="0.15">
      <c r="A330" s="12">
        <v>329</v>
      </c>
      <c r="B330" s="6" t="s">
        <v>462</v>
      </c>
      <c r="C330" s="6" t="s">
        <v>535</v>
      </c>
      <c r="D330" s="24">
        <v>559.98</v>
      </c>
      <c r="E330" s="15" t="s">
        <v>555</v>
      </c>
      <c r="F330" s="28" t="s">
        <v>572</v>
      </c>
      <c r="G330" s="8">
        <v>559.98</v>
      </c>
      <c r="H330" s="12" t="s">
        <v>49</v>
      </c>
      <c r="I330" s="6">
        <f t="shared" si="16"/>
        <v>-4</v>
      </c>
      <c r="J330" s="8">
        <f t="shared" si="17"/>
        <v>-2239.92</v>
      </c>
    </row>
    <row r="331" spans="1:10" x14ac:dyDescent="0.15">
      <c r="A331" s="12">
        <v>330</v>
      </c>
      <c r="B331" s="6" t="s">
        <v>463</v>
      </c>
      <c r="C331" s="6" t="s">
        <v>535</v>
      </c>
      <c r="D331" s="24">
        <v>1933.7</v>
      </c>
      <c r="E331" s="15" t="s">
        <v>555</v>
      </c>
      <c r="F331" s="28" t="s">
        <v>572</v>
      </c>
      <c r="G331" s="8">
        <v>1933.7</v>
      </c>
      <c r="H331" s="12" t="s">
        <v>49</v>
      </c>
      <c r="I331" s="6">
        <f t="shared" si="16"/>
        <v>-4</v>
      </c>
      <c r="J331" s="8">
        <f t="shared" si="17"/>
        <v>-7734.8</v>
      </c>
    </row>
    <row r="332" spans="1:10" x14ac:dyDescent="0.15">
      <c r="A332" s="12">
        <v>331</v>
      </c>
      <c r="B332" s="6" t="s">
        <v>464</v>
      </c>
      <c r="C332" s="6" t="s">
        <v>535</v>
      </c>
      <c r="D332" s="24">
        <v>721.84</v>
      </c>
      <c r="E332" s="15" t="s">
        <v>555</v>
      </c>
      <c r="F332" s="28" t="s">
        <v>572</v>
      </c>
      <c r="G332" s="8">
        <v>721.84</v>
      </c>
      <c r="H332" s="12" t="s">
        <v>49</v>
      </c>
      <c r="I332" s="6">
        <f t="shared" si="16"/>
        <v>-4</v>
      </c>
      <c r="J332" s="8">
        <f t="shared" si="17"/>
        <v>-2887.36</v>
      </c>
    </row>
    <row r="333" spans="1:10" x14ac:dyDescent="0.15">
      <c r="A333" s="12">
        <v>332</v>
      </c>
      <c r="B333" s="6" t="s">
        <v>465</v>
      </c>
      <c r="C333" s="6" t="s">
        <v>536</v>
      </c>
      <c r="D333" s="24">
        <v>25452.04</v>
      </c>
      <c r="E333" s="15" t="s">
        <v>556</v>
      </c>
      <c r="F333" s="28" t="s">
        <v>572</v>
      </c>
      <c r="G333" s="8">
        <v>25452.04</v>
      </c>
      <c r="H333" s="12" t="s">
        <v>49</v>
      </c>
      <c r="I333" s="6">
        <f t="shared" si="16"/>
        <v>-5</v>
      </c>
      <c r="J333" s="8">
        <f t="shared" si="17"/>
        <v>-127260.20000000001</v>
      </c>
    </row>
    <row r="334" spans="1:10" x14ac:dyDescent="0.15">
      <c r="A334" s="12">
        <v>333</v>
      </c>
      <c r="B334" s="6" t="s">
        <v>466</v>
      </c>
      <c r="C334" s="6" t="s">
        <v>536</v>
      </c>
      <c r="D334" s="24">
        <v>1016.4</v>
      </c>
      <c r="E334" s="15" t="s">
        <v>564</v>
      </c>
      <c r="F334" s="28" t="s">
        <v>567</v>
      </c>
      <c r="G334" s="8">
        <v>1016.4</v>
      </c>
      <c r="H334" s="12" t="s">
        <v>49</v>
      </c>
      <c r="I334" s="6">
        <f t="shared" si="16"/>
        <v>8</v>
      </c>
      <c r="J334" s="8">
        <f t="shared" si="17"/>
        <v>8131.2</v>
      </c>
    </row>
    <row r="335" spans="1:10" x14ac:dyDescent="0.15">
      <c r="A335" s="12">
        <v>334</v>
      </c>
      <c r="B335" s="6" t="s">
        <v>467</v>
      </c>
      <c r="C335" s="6" t="s">
        <v>537</v>
      </c>
      <c r="D335" s="24">
        <v>927.2</v>
      </c>
      <c r="E335" s="15" t="s">
        <v>557</v>
      </c>
      <c r="F335" s="28" t="s">
        <v>576</v>
      </c>
      <c r="G335" s="8">
        <v>927.2</v>
      </c>
      <c r="H335" s="12" t="s">
        <v>49</v>
      </c>
      <c r="I335" s="6">
        <f t="shared" si="16"/>
        <v>1</v>
      </c>
      <c r="J335" s="8">
        <f t="shared" si="17"/>
        <v>927.2</v>
      </c>
    </row>
    <row r="336" spans="1:10" x14ac:dyDescent="0.15">
      <c r="A336" s="12">
        <v>335</v>
      </c>
      <c r="B336" s="6" t="s">
        <v>468</v>
      </c>
      <c r="C336" s="6" t="s">
        <v>538</v>
      </c>
      <c r="D336" s="24">
        <v>1269.19</v>
      </c>
      <c r="E336" s="15" t="s">
        <v>557</v>
      </c>
      <c r="F336" s="28" t="s">
        <v>559</v>
      </c>
      <c r="G336" s="8">
        <v>1269.19</v>
      </c>
      <c r="H336" s="12" t="s">
        <v>49</v>
      </c>
      <c r="I336" s="6">
        <f t="shared" si="16"/>
        <v>3</v>
      </c>
      <c r="J336" s="8">
        <f t="shared" si="17"/>
        <v>3807.57</v>
      </c>
    </row>
    <row r="337" spans="1:10" x14ac:dyDescent="0.15">
      <c r="A337" s="12">
        <v>336</v>
      </c>
      <c r="B337" s="6" t="s">
        <v>469</v>
      </c>
      <c r="C337" s="6" t="s">
        <v>539</v>
      </c>
      <c r="D337" s="24">
        <v>252.54</v>
      </c>
      <c r="E337" s="15" t="s">
        <v>564</v>
      </c>
      <c r="F337" s="28" t="s">
        <v>577</v>
      </c>
      <c r="G337" s="8">
        <v>252.54</v>
      </c>
      <c r="H337" s="12" t="s">
        <v>49</v>
      </c>
      <c r="I337" s="6">
        <f t="shared" si="16"/>
        <v>-6</v>
      </c>
      <c r="J337" s="8">
        <f t="shared" si="17"/>
        <v>-1515.24</v>
      </c>
    </row>
    <row r="338" spans="1:10" x14ac:dyDescent="0.15">
      <c r="A338" s="12">
        <v>337</v>
      </c>
      <c r="B338" s="6" t="s">
        <v>470</v>
      </c>
      <c r="C338" s="6" t="s">
        <v>540</v>
      </c>
      <c r="D338" s="24">
        <v>1667.13</v>
      </c>
      <c r="E338" s="15" t="s">
        <v>564</v>
      </c>
      <c r="F338" s="28" t="s">
        <v>577</v>
      </c>
      <c r="G338" s="8">
        <v>1667.13</v>
      </c>
      <c r="H338" s="12" t="s">
        <v>49</v>
      </c>
      <c r="I338" s="6">
        <f t="shared" si="16"/>
        <v>-6</v>
      </c>
      <c r="J338" s="8">
        <f t="shared" si="17"/>
        <v>-10002.780000000001</v>
      </c>
    </row>
    <row r="339" spans="1:10" x14ac:dyDescent="0.15">
      <c r="A339" s="12">
        <v>338</v>
      </c>
      <c r="B339" s="6" t="s">
        <v>471</v>
      </c>
      <c r="C339" s="6" t="s">
        <v>540</v>
      </c>
      <c r="D339" s="24">
        <v>2858.2</v>
      </c>
      <c r="E339" s="15" t="s">
        <v>578</v>
      </c>
      <c r="F339" s="28" t="s">
        <v>576</v>
      </c>
      <c r="G339" s="8">
        <v>2858.2</v>
      </c>
      <c r="H339" s="12" t="s">
        <v>49</v>
      </c>
      <c r="I339" s="6">
        <f t="shared" si="16"/>
        <v>-58</v>
      </c>
      <c r="J339" s="8">
        <f t="shared" si="17"/>
        <v>-165775.59999999998</v>
      </c>
    </row>
    <row r="340" spans="1:10" x14ac:dyDescent="0.15">
      <c r="A340" s="12">
        <v>339</v>
      </c>
      <c r="B340" s="6" t="s">
        <v>472</v>
      </c>
      <c r="C340" s="6" t="s">
        <v>540</v>
      </c>
      <c r="D340" s="24">
        <v>351.36</v>
      </c>
      <c r="E340" s="15">
        <v>42579</v>
      </c>
      <c r="F340" s="28" t="s">
        <v>553</v>
      </c>
      <c r="G340" s="8">
        <v>351.36</v>
      </c>
      <c r="H340" s="12" t="s">
        <v>49</v>
      </c>
      <c r="I340" s="6">
        <f t="shared" si="16"/>
        <v>0</v>
      </c>
      <c r="J340" s="8">
        <f t="shared" si="17"/>
        <v>0</v>
      </c>
    </row>
    <row r="341" spans="1:10" x14ac:dyDescent="0.15">
      <c r="A341" s="12">
        <v>340</v>
      </c>
      <c r="B341" s="6" t="s">
        <v>473</v>
      </c>
      <c r="C341" s="6" t="s">
        <v>540</v>
      </c>
      <c r="D341" s="24">
        <v>3524.73</v>
      </c>
      <c r="E341" s="15" t="s">
        <v>564</v>
      </c>
      <c r="F341" s="28" t="s">
        <v>577</v>
      </c>
      <c r="G341" s="8">
        <v>2969.13</v>
      </c>
      <c r="H341" s="12" t="s">
        <v>49</v>
      </c>
      <c r="I341" s="6">
        <f t="shared" si="16"/>
        <v>-6</v>
      </c>
      <c r="J341" s="8">
        <f t="shared" si="17"/>
        <v>-21148.38</v>
      </c>
    </row>
    <row r="342" spans="1:10" x14ac:dyDescent="0.15">
      <c r="A342" s="12">
        <v>341</v>
      </c>
      <c r="B342" s="6" t="s">
        <v>474</v>
      </c>
      <c r="C342" s="6" t="s">
        <v>540</v>
      </c>
      <c r="D342" s="24">
        <v>2594.6999999999998</v>
      </c>
      <c r="E342" s="15" t="s">
        <v>564</v>
      </c>
      <c r="F342" s="28" t="s">
        <v>577</v>
      </c>
      <c r="G342" s="8">
        <v>2185.6999999999998</v>
      </c>
      <c r="H342" s="12" t="s">
        <v>49</v>
      </c>
      <c r="I342" s="6">
        <f t="shared" si="16"/>
        <v>-6</v>
      </c>
      <c r="J342" s="8">
        <f t="shared" si="17"/>
        <v>-15568.199999999999</v>
      </c>
    </row>
    <row r="343" spans="1:10" x14ac:dyDescent="0.15">
      <c r="A343" s="12">
        <v>342</v>
      </c>
      <c r="B343" s="6" t="s">
        <v>475</v>
      </c>
      <c r="C343" s="6" t="s">
        <v>541</v>
      </c>
      <c r="D343" s="24">
        <v>3300</v>
      </c>
      <c r="E343" s="15" t="s">
        <v>564</v>
      </c>
      <c r="F343" s="28" t="s">
        <v>577</v>
      </c>
      <c r="G343" s="8">
        <v>3300</v>
      </c>
      <c r="H343" s="12" t="s">
        <v>49</v>
      </c>
      <c r="I343" s="6">
        <f t="shared" si="16"/>
        <v>-6</v>
      </c>
      <c r="J343" s="8">
        <f t="shared" si="17"/>
        <v>-19800</v>
      </c>
    </row>
    <row r="344" spans="1:10" x14ac:dyDescent="0.15">
      <c r="A344" s="12">
        <v>343</v>
      </c>
      <c r="B344" s="6" t="s">
        <v>476</v>
      </c>
      <c r="C344" s="6" t="s">
        <v>541</v>
      </c>
      <c r="D344" s="24">
        <v>0.82</v>
      </c>
      <c r="E344" s="15" t="s">
        <v>579</v>
      </c>
      <c r="F344" s="28" t="s">
        <v>577</v>
      </c>
      <c r="G344" s="8">
        <v>0.82</v>
      </c>
      <c r="H344" s="12" t="s">
        <v>49</v>
      </c>
      <c r="I344" s="6">
        <f t="shared" si="16"/>
        <v>19</v>
      </c>
      <c r="J344" s="8">
        <f t="shared" si="17"/>
        <v>15.579999999999998</v>
      </c>
    </row>
    <row r="345" spans="1:10" x14ac:dyDescent="0.15">
      <c r="A345" s="12">
        <v>344</v>
      </c>
      <c r="B345" s="6" t="s">
        <v>477</v>
      </c>
      <c r="C345" s="6" t="s">
        <v>541</v>
      </c>
      <c r="D345" s="24">
        <v>206.25</v>
      </c>
      <c r="E345" s="15" t="s">
        <v>579</v>
      </c>
      <c r="F345" s="28" t="s">
        <v>577</v>
      </c>
      <c r="G345" s="8">
        <v>206.25</v>
      </c>
      <c r="H345" s="12" t="s">
        <v>49</v>
      </c>
      <c r="I345" s="6">
        <f t="shared" si="16"/>
        <v>19</v>
      </c>
      <c r="J345" s="8">
        <f t="shared" si="17"/>
        <v>3918.75</v>
      </c>
    </row>
    <row r="346" spans="1:10" x14ac:dyDescent="0.15">
      <c r="A346" s="12">
        <v>345</v>
      </c>
      <c r="B346" s="6" t="s">
        <v>8</v>
      </c>
      <c r="C346" s="6" t="s">
        <v>542</v>
      </c>
      <c r="D346" s="24">
        <v>4756.41</v>
      </c>
      <c r="E346" s="15" t="s">
        <v>555</v>
      </c>
      <c r="F346" s="28" t="s">
        <v>572</v>
      </c>
      <c r="G346" s="8">
        <v>3976.67</v>
      </c>
      <c r="H346" s="12" t="s">
        <v>49</v>
      </c>
      <c r="I346" s="6">
        <f t="shared" si="16"/>
        <v>-4</v>
      </c>
      <c r="J346" s="8">
        <f t="shared" si="17"/>
        <v>-19025.64</v>
      </c>
    </row>
    <row r="347" spans="1:10" x14ac:dyDescent="0.15">
      <c r="A347" s="12">
        <v>346</v>
      </c>
      <c r="B347" s="6" t="s">
        <v>9</v>
      </c>
      <c r="C347" s="6" t="s">
        <v>542</v>
      </c>
      <c r="D347" s="24">
        <v>252.03</v>
      </c>
      <c r="E347" s="15" t="s">
        <v>555</v>
      </c>
      <c r="F347" s="28" t="s">
        <v>554</v>
      </c>
      <c r="G347" s="8">
        <v>210.71</v>
      </c>
      <c r="H347" s="12" t="s">
        <v>49</v>
      </c>
      <c r="I347" s="6">
        <f t="shared" si="16"/>
        <v>-2</v>
      </c>
      <c r="J347" s="8">
        <f t="shared" si="17"/>
        <v>-504.06</v>
      </c>
    </row>
    <row r="348" spans="1:10" x14ac:dyDescent="0.15">
      <c r="A348" s="12">
        <v>347</v>
      </c>
      <c r="B348" s="6" t="s">
        <v>11</v>
      </c>
      <c r="C348" s="6" t="s">
        <v>542</v>
      </c>
      <c r="D348" s="24">
        <v>29166.49</v>
      </c>
      <c r="E348" s="15" t="s">
        <v>555</v>
      </c>
      <c r="F348" s="28" t="s">
        <v>572</v>
      </c>
      <c r="G348" s="8">
        <v>29166.49</v>
      </c>
      <c r="H348" s="12" t="s">
        <v>49</v>
      </c>
      <c r="I348" s="6">
        <f t="shared" si="16"/>
        <v>-4</v>
      </c>
      <c r="J348" s="8">
        <f t="shared" si="17"/>
        <v>-116665.96</v>
      </c>
    </row>
    <row r="349" spans="1:10" x14ac:dyDescent="0.15">
      <c r="A349" s="12">
        <v>348</v>
      </c>
      <c r="B349" s="6" t="s">
        <v>478</v>
      </c>
      <c r="C349" s="6" t="s">
        <v>543</v>
      </c>
      <c r="D349" s="24">
        <v>12632.26</v>
      </c>
      <c r="E349" s="15" t="s">
        <v>543</v>
      </c>
      <c r="F349" s="28" t="s">
        <v>543</v>
      </c>
      <c r="G349" s="8">
        <v>12632.26</v>
      </c>
      <c r="H349" s="12" t="s">
        <v>49</v>
      </c>
      <c r="I349" s="6">
        <f t="shared" si="16"/>
        <v>0</v>
      </c>
      <c r="J349" s="8">
        <f t="shared" si="17"/>
        <v>0</v>
      </c>
    </row>
    <row r="350" spans="1:10" x14ac:dyDescent="0.15">
      <c r="A350" s="12">
        <v>349</v>
      </c>
      <c r="B350" s="6" t="s">
        <v>479</v>
      </c>
      <c r="C350" s="6" t="s">
        <v>543</v>
      </c>
      <c r="D350" s="24">
        <v>74.97</v>
      </c>
      <c r="E350" s="15" t="s">
        <v>543</v>
      </c>
      <c r="F350" s="28" t="s">
        <v>559</v>
      </c>
      <c r="G350" s="8">
        <v>74.97</v>
      </c>
      <c r="H350" s="12" t="s">
        <v>49</v>
      </c>
      <c r="I350" s="6">
        <f t="shared" si="16"/>
        <v>28</v>
      </c>
      <c r="J350" s="8">
        <f t="shared" si="17"/>
        <v>2099.16</v>
      </c>
    </row>
    <row r="351" spans="1:10" x14ac:dyDescent="0.15">
      <c r="A351" s="12">
        <v>350</v>
      </c>
      <c r="B351" s="6" t="s">
        <v>480</v>
      </c>
      <c r="C351" s="6" t="s">
        <v>544</v>
      </c>
      <c r="D351" s="24">
        <v>130</v>
      </c>
      <c r="E351" s="15" t="s">
        <v>564</v>
      </c>
      <c r="F351" s="28" t="s">
        <v>577</v>
      </c>
      <c r="G351" s="8">
        <v>130</v>
      </c>
      <c r="H351" s="12" t="s">
        <v>49</v>
      </c>
      <c r="I351" s="6">
        <f t="shared" si="16"/>
        <v>-6</v>
      </c>
      <c r="J351" s="8">
        <f t="shared" si="17"/>
        <v>-780</v>
      </c>
    </row>
    <row r="352" spans="1:10" x14ac:dyDescent="0.15">
      <c r="A352" s="12">
        <v>351</v>
      </c>
      <c r="B352" s="6" t="s">
        <v>481</v>
      </c>
      <c r="C352" s="6" t="s">
        <v>545</v>
      </c>
      <c r="D352" s="24">
        <v>34650.79</v>
      </c>
      <c r="E352" s="15" t="s">
        <v>555</v>
      </c>
      <c r="F352" s="28" t="s">
        <v>553</v>
      </c>
      <c r="G352" s="8">
        <v>29998.79</v>
      </c>
      <c r="H352" s="12" t="s">
        <v>49</v>
      </c>
      <c r="I352" s="6">
        <f t="shared" si="16"/>
        <v>-3</v>
      </c>
      <c r="J352" s="8">
        <f t="shared" si="17"/>
        <v>-103952.37</v>
      </c>
    </row>
    <row r="353" spans="1:10" x14ac:dyDescent="0.15">
      <c r="A353" s="12">
        <v>352</v>
      </c>
      <c r="B353" s="6" t="s">
        <v>482</v>
      </c>
      <c r="C353" s="6" t="s">
        <v>546</v>
      </c>
      <c r="D353" s="24">
        <v>2537.6</v>
      </c>
      <c r="E353" s="15" t="s">
        <v>555</v>
      </c>
      <c r="F353" s="28" t="s">
        <v>551</v>
      </c>
      <c r="G353" s="8">
        <v>2137.6</v>
      </c>
      <c r="H353" s="12" t="s">
        <v>49</v>
      </c>
      <c r="I353" s="6">
        <f t="shared" si="16"/>
        <v>-10</v>
      </c>
      <c r="J353" s="8">
        <f t="shared" si="17"/>
        <v>-25376</v>
      </c>
    </row>
    <row r="354" spans="1:10" x14ac:dyDescent="0.15">
      <c r="A354" s="12">
        <v>353</v>
      </c>
      <c r="B354" s="6" t="s">
        <v>9</v>
      </c>
      <c r="C354" s="6" t="s">
        <v>547</v>
      </c>
      <c r="D354" s="24">
        <v>8458.67</v>
      </c>
      <c r="E354" s="15" t="s">
        <v>555</v>
      </c>
      <c r="F354" s="28" t="s">
        <v>577</v>
      </c>
      <c r="G354" s="8">
        <v>7125.34</v>
      </c>
      <c r="H354" s="12" t="s">
        <v>49</v>
      </c>
      <c r="I354" s="6">
        <f t="shared" si="16"/>
        <v>25</v>
      </c>
      <c r="J354" s="8">
        <f t="shared" si="17"/>
        <v>211466.75</v>
      </c>
    </row>
    <row r="355" spans="1:10" x14ac:dyDescent="0.15">
      <c r="A355" s="12">
        <v>354</v>
      </c>
      <c r="B355" s="6" t="s">
        <v>483</v>
      </c>
      <c r="C355" s="6" t="s">
        <v>548</v>
      </c>
      <c r="D355" s="24">
        <v>1089.95</v>
      </c>
      <c r="E355" s="15" t="s">
        <v>548</v>
      </c>
      <c r="F355" s="28" t="s">
        <v>546</v>
      </c>
      <c r="G355" s="8">
        <v>1089.95</v>
      </c>
      <c r="H355" s="12" t="s">
        <v>49</v>
      </c>
      <c r="I355" s="6">
        <f t="shared" si="16"/>
        <v>-3</v>
      </c>
      <c r="J355" s="8">
        <f t="shared" si="17"/>
        <v>-3269.8500000000004</v>
      </c>
    </row>
    <row r="356" spans="1:10" x14ac:dyDescent="0.15">
      <c r="A356" s="12">
        <v>355</v>
      </c>
      <c r="B356" s="6" t="s">
        <v>484</v>
      </c>
      <c r="C356" s="6" t="s">
        <v>548</v>
      </c>
      <c r="D356" s="24">
        <v>6487.45</v>
      </c>
      <c r="E356" s="15" t="s">
        <v>548</v>
      </c>
      <c r="F356" s="28" t="s">
        <v>546</v>
      </c>
      <c r="G356" s="8">
        <v>6487.45</v>
      </c>
      <c r="H356" s="12" t="s">
        <v>49</v>
      </c>
      <c r="I356" s="6">
        <f t="shared" si="16"/>
        <v>-3</v>
      </c>
      <c r="J356" s="8">
        <f t="shared" si="17"/>
        <v>-19462.349999999999</v>
      </c>
    </row>
    <row r="357" spans="1:10" x14ac:dyDescent="0.15">
      <c r="A357" s="12">
        <v>356</v>
      </c>
      <c r="B357" s="6" t="s">
        <v>485</v>
      </c>
      <c r="C357" s="6" t="s">
        <v>548</v>
      </c>
      <c r="D357" s="24">
        <v>49</v>
      </c>
      <c r="E357" s="15" t="s">
        <v>580</v>
      </c>
      <c r="F357" s="28" t="s">
        <v>577</v>
      </c>
      <c r="G357" s="8">
        <v>49</v>
      </c>
      <c r="H357" s="12" t="s">
        <v>49</v>
      </c>
      <c r="I357" s="6">
        <f t="shared" si="16"/>
        <v>7</v>
      </c>
      <c r="J357" s="8">
        <f t="shared" si="17"/>
        <v>343</v>
      </c>
    </row>
    <row r="358" spans="1:10" x14ac:dyDescent="0.15">
      <c r="A358" s="12">
        <v>357</v>
      </c>
      <c r="B358" s="6" t="s">
        <v>486</v>
      </c>
      <c r="C358" s="6" t="s">
        <v>549</v>
      </c>
      <c r="D358" s="24">
        <v>11044.15</v>
      </c>
      <c r="E358" s="15" t="s">
        <v>555</v>
      </c>
      <c r="F358" s="28" t="s">
        <v>553</v>
      </c>
      <c r="G358" s="8">
        <v>9303.27</v>
      </c>
      <c r="H358" s="12" t="s">
        <v>49</v>
      </c>
      <c r="I358" s="6">
        <f t="shared" si="16"/>
        <v>-3</v>
      </c>
      <c r="J358" s="8">
        <f t="shared" si="17"/>
        <v>-33132.449999999997</v>
      </c>
    </row>
    <row r="359" spans="1:10" x14ac:dyDescent="0.15">
      <c r="A359" s="12">
        <v>358</v>
      </c>
      <c r="B359" s="6" t="s">
        <v>487</v>
      </c>
      <c r="C359" s="6" t="s">
        <v>550</v>
      </c>
      <c r="D359" s="24">
        <v>146.4</v>
      </c>
      <c r="E359" s="15" t="s">
        <v>555</v>
      </c>
      <c r="F359" s="28" t="s">
        <v>572</v>
      </c>
      <c r="G359" s="8">
        <v>146.4</v>
      </c>
      <c r="H359" s="12" t="s">
        <v>49</v>
      </c>
      <c r="I359" s="6">
        <f t="shared" si="16"/>
        <v>-4</v>
      </c>
      <c r="J359" s="8">
        <f t="shared" si="17"/>
        <v>-585.6</v>
      </c>
    </row>
    <row r="360" spans="1:10" x14ac:dyDescent="0.15">
      <c r="A360" s="12">
        <v>359</v>
      </c>
      <c r="B360" s="6" t="s">
        <v>488</v>
      </c>
      <c r="C360" s="6" t="s">
        <v>551</v>
      </c>
      <c r="D360" s="24">
        <v>252.03</v>
      </c>
      <c r="E360" s="15" t="s">
        <v>555</v>
      </c>
      <c r="F360" s="28" t="s">
        <v>554</v>
      </c>
      <c r="G360" s="8">
        <v>210.71</v>
      </c>
      <c r="H360" s="12" t="s">
        <v>49</v>
      </c>
      <c r="I360" s="6">
        <f t="shared" si="16"/>
        <v>-2</v>
      </c>
      <c r="J360" s="8">
        <f t="shared" si="17"/>
        <v>-504.06</v>
      </c>
    </row>
    <row r="361" spans="1:10" x14ac:dyDescent="0.15">
      <c r="A361" s="12">
        <v>360</v>
      </c>
      <c r="B361" s="6" t="s">
        <v>489</v>
      </c>
      <c r="C361" s="6" t="s">
        <v>552</v>
      </c>
      <c r="D361" s="24">
        <v>1089.51</v>
      </c>
      <c r="E361" s="15" t="s">
        <v>564</v>
      </c>
      <c r="F361" s="28" t="s">
        <v>577</v>
      </c>
      <c r="G361" s="8">
        <v>1089.51</v>
      </c>
      <c r="H361" s="12" t="s">
        <v>49</v>
      </c>
      <c r="I361" s="6">
        <f t="shared" si="16"/>
        <v>-6</v>
      </c>
      <c r="J361" s="8">
        <f t="shared" si="17"/>
        <v>-6537.0599999999995</v>
      </c>
    </row>
    <row r="362" spans="1:10" x14ac:dyDescent="0.15">
      <c r="A362" s="12">
        <v>361</v>
      </c>
      <c r="B362" s="6" t="s">
        <v>76</v>
      </c>
      <c r="C362" s="6" t="s">
        <v>552</v>
      </c>
      <c r="D362" s="24">
        <v>1650</v>
      </c>
      <c r="E362" s="15" t="s">
        <v>564</v>
      </c>
      <c r="F362" s="28" t="s">
        <v>577</v>
      </c>
      <c r="G362" s="8">
        <v>1650</v>
      </c>
      <c r="H362" s="12" t="s">
        <v>49</v>
      </c>
      <c r="I362" s="6">
        <f t="shared" si="16"/>
        <v>-6</v>
      </c>
      <c r="J362" s="8">
        <f t="shared" si="17"/>
        <v>-9900</v>
      </c>
    </row>
    <row r="363" spans="1:10" x14ac:dyDescent="0.15">
      <c r="A363" s="12">
        <v>362</v>
      </c>
      <c r="B363" s="6" t="s">
        <v>490</v>
      </c>
      <c r="C363" s="6" t="s">
        <v>553</v>
      </c>
      <c r="D363" s="24">
        <v>544.12</v>
      </c>
      <c r="E363" s="15" t="s">
        <v>555</v>
      </c>
      <c r="F363" s="28" t="s">
        <v>556</v>
      </c>
      <c r="G363" s="8">
        <v>544.12</v>
      </c>
      <c r="H363" s="12" t="s">
        <v>49</v>
      </c>
      <c r="I363" s="6">
        <f t="shared" si="16"/>
        <v>1</v>
      </c>
      <c r="J363" s="8">
        <f t="shared" si="17"/>
        <v>544.12</v>
      </c>
    </row>
    <row r="364" spans="1:10" x14ac:dyDescent="0.15">
      <c r="A364" s="12">
        <v>363</v>
      </c>
      <c r="B364" s="6" t="s">
        <v>491</v>
      </c>
      <c r="C364" s="6" t="s">
        <v>554</v>
      </c>
      <c r="D364" s="24">
        <v>721.84</v>
      </c>
      <c r="E364" s="15" t="s">
        <v>564</v>
      </c>
      <c r="F364" s="28" t="s">
        <v>577</v>
      </c>
      <c r="G364" s="8">
        <v>721.84</v>
      </c>
      <c r="H364" s="12" t="s">
        <v>49</v>
      </c>
      <c r="I364" s="6">
        <f t="shared" si="16"/>
        <v>-6</v>
      </c>
      <c r="J364" s="8">
        <f t="shared" si="17"/>
        <v>-4331.04</v>
      </c>
    </row>
    <row r="365" spans="1:10" x14ac:dyDescent="0.15">
      <c r="A365" s="12">
        <v>364</v>
      </c>
      <c r="B365" s="6" t="s">
        <v>492</v>
      </c>
      <c r="C365" s="6" t="s">
        <v>554</v>
      </c>
      <c r="D365" s="24">
        <v>350.75</v>
      </c>
      <c r="E365" s="15" t="s">
        <v>564</v>
      </c>
      <c r="F365" s="28" t="s">
        <v>577</v>
      </c>
      <c r="G365" s="8">
        <v>350.75</v>
      </c>
      <c r="H365" s="12" t="s">
        <v>49</v>
      </c>
      <c r="I365" s="6">
        <f t="shared" si="16"/>
        <v>-6</v>
      </c>
      <c r="J365" s="8">
        <f t="shared" si="17"/>
        <v>-2104.5</v>
      </c>
    </row>
    <row r="366" spans="1:10" x14ac:dyDescent="0.15">
      <c r="A366" s="12">
        <v>365</v>
      </c>
      <c r="B366" s="6" t="s">
        <v>493</v>
      </c>
      <c r="C366" s="6" t="s">
        <v>555</v>
      </c>
      <c r="D366" s="24">
        <v>1933.7</v>
      </c>
      <c r="E366" s="15" t="s">
        <v>564</v>
      </c>
      <c r="F366" s="28" t="s">
        <v>577</v>
      </c>
      <c r="G366" s="8">
        <v>1933.7</v>
      </c>
      <c r="H366" s="12" t="s">
        <v>49</v>
      </c>
      <c r="I366" s="6">
        <f t="shared" si="16"/>
        <v>-6</v>
      </c>
      <c r="J366" s="8">
        <f t="shared" si="17"/>
        <v>-11602.2</v>
      </c>
    </row>
    <row r="367" spans="1:10" x14ac:dyDescent="0.15">
      <c r="A367" s="12">
        <v>366</v>
      </c>
      <c r="B367" s="6" t="s">
        <v>494</v>
      </c>
      <c r="C367" s="6" t="s">
        <v>556</v>
      </c>
      <c r="D367" s="24">
        <v>252.54</v>
      </c>
      <c r="E367" s="15" t="s">
        <v>578</v>
      </c>
      <c r="F367" s="28" t="s">
        <v>570</v>
      </c>
      <c r="G367" s="8">
        <v>252.54</v>
      </c>
      <c r="H367" s="12" t="s">
        <v>49</v>
      </c>
      <c r="I367" s="6">
        <f t="shared" si="16"/>
        <v>-1</v>
      </c>
      <c r="J367" s="8">
        <f t="shared" si="17"/>
        <v>-252.54</v>
      </c>
    </row>
    <row r="368" spans="1:10" x14ac:dyDescent="0.15">
      <c r="A368" s="12">
        <v>367</v>
      </c>
      <c r="B368" s="6" t="s">
        <v>495</v>
      </c>
      <c r="C368" s="6" t="s">
        <v>556</v>
      </c>
      <c r="D368" s="24">
        <v>1302.19</v>
      </c>
      <c r="E368" s="15" t="s">
        <v>564</v>
      </c>
      <c r="F368" s="28" t="s">
        <v>559</v>
      </c>
      <c r="G368" s="8">
        <v>1302.19</v>
      </c>
      <c r="H368" s="12" t="s">
        <v>49</v>
      </c>
      <c r="I368" s="6">
        <f t="shared" si="16"/>
        <v>-26</v>
      </c>
      <c r="J368" s="8">
        <f t="shared" si="17"/>
        <v>-33856.94</v>
      </c>
    </row>
    <row r="369" spans="1:10" x14ac:dyDescent="0.15">
      <c r="A369" s="12">
        <v>368</v>
      </c>
      <c r="B369" s="6" t="s">
        <v>496</v>
      </c>
      <c r="C369" s="6" t="s">
        <v>557</v>
      </c>
      <c r="D369" s="24">
        <v>92720</v>
      </c>
      <c r="E369" s="15" t="s">
        <v>581</v>
      </c>
      <c r="F369" s="28" t="s">
        <v>570</v>
      </c>
      <c r="G369" s="8">
        <v>92720</v>
      </c>
      <c r="H369" s="12" t="s">
        <v>49</v>
      </c>
      <c r="I369" s="6">
        <f t="shared" si="16"/>
        <v>-3</v>
      </c>
      <c r="J369" s="8">
        <f t="shared" si="17"/>
        <v>-278160</v>
      </c>
    </row>
    <row r="370" spans="1:10" x14ac:dyDescent="0.15">
      <c r="A370" s="12">
        <v>369</v>
      </c>
      <c r="B370" s="6" t="s">
        <v>497</v>
      </c>
      <c r="C370" s="6" t="s">
        <v>557</v>
      </c>
      <c r="D370" s="24">
        <v>927.2</v>
      </c>
      <c r="E370" s="15" t="s">
        <v>557</v>
      </c>
      <c r="F370" s="28" t="s">
        <v>582</v>
      </c>
      <c r="G370" s="8">
        <v>927.2</v>
      </c>
      <c r="H370" s="12" t="s">
        <v>49</v>
      </c>
      <c r="I370" s="6">
        <f t="shared" si="16"/>
        <v>31</v>
      </c>
      <c r="J370" s="8">
        <f t="shared" si="17"/>
        <v>28743.200000000001</v>
      </c>
    </row>
    <row r="371" spans="1:10" x14ac:dyDescent="0.15">
      <c r="A371" s="12">
        <v>370</v>
      </c>
      <c r="B371" s="6" t="s">
        <v>498</v>
      </c>
      <c r="C371" s="6" t="s">
        <v>558</v>
      </c>
      <c r="D371" s="24">
        <v>338.86</v>
      </c>
      <c r="E371" s="15" t="s">
        <v>558</v>
      </c>
      <c r="F371" s="28" t="s">
        <v>558</v>
      </c>
      <c r="G371" s="8">
        <v>338.86</v>
      </c>
      <c r="H371" s="12" t="s">
        <v>49</v>
      </c>
      <c r="I371" s="6">
        <f t="shared" si="16"/>
        <v>0</v>
      </c>
      <c r="J371" s="8">
        <f t="shared" si="17"/>
        <v>0</v>
      </c>
    </row>
    <row r="372" spans="1:10" x14ac:dyDescent="0.15">
      <c r="A372" s="12">
        <v>371</v>
      </c>
      <c r="B372" s="6" t="s">
        <v>499</v>
      </c>
      <c r="C372" s="6" t="s">
        <v>558</v>
      </c>
      <c r="D372" s="24">
        <v>5408.66</v>
      </c>
      <c r="E372" s="15" t="s">
        <v>583</v>
      </c>
      <c r="F372" s="28" t="s">
        <v>567</v>
      </c>
      <c r="G372" s="8">
        <v>5408.66</v>
      </c>
      <c r="H372" s="12" t="s">
        <v>49</v>
      </c>
      <c r="I372" s="6">
        <f t="shared" si="16"/>
        <v>4</v>
      </c>
      <c r="J372" s="8">
        <f t="shared" si="17"/>
        <v>21634.639999999999</v>
      </c>
    </row>
    <row r="373" spans="1:10" x14ac:dyDescent="0.15">
      <c r="A373" s="12">
        <v>372</v>
      </c>
      <c r="B373" s="6" t="s">
        <v>500</v>
      </c>
      <c r="C373" s="6" t="s">
        <v>558</v>
      </c>
      <c r="D373" s="24">
        <v>5856</v>
      </c>
      <c r="E373" s="15" t="s">
        <v>583</v>
      </c>
      <c r="F373" s="28" t="s">
        <v>567</v>
      </c>
      <c r="G373" s="8">
        <v>5856</v>
      </c>
      <c r="H373" s="12" t="s">
        <v>49</v>
      </c>
      <c r="I373" s="6">
        <f t="shared" si="16"/>
        <v>4</v>
      </c>
      <c r="J373" s="8">
        <f t="shared" si="17"/>
        <v>23424</v>
      </c>
    </row>
    <row r="374" spans="1:10" x14ac:dyDescent="0.15">
      <c r="A374" s="12">
        <v>373</v>
      </c>
      <c r="B374" s="6" t="s">
        <v>501</v>
      </c>
      <c r="C374" s="6" t="s">
        <v>559</v>
      </c>
      <c r="D374" s="24">
        <v>25452.04</v>
      </c>
      <c r="E374" s="15" t="s">
        <v>584</v>
      </c>
      <c r="F374" s="28" t="s">
        <v>567</v>
      </c>
      <c r="G374" s="8">
        <v>25452.04</v>
      </c>
      <c r="H374" s="12" t="s">
        <v>49</v>
      </c>
      <c r="I374" s="6">
        <f t="shared" si="16"/>
        <v>3</v>
      </c>
      <c r="J374" s="8">
        <f t="shared" si="17"/>
        <v>76356.12</v>
      </c>
    </row>
    <row r="375" spans="1:10" x14ac:dyDescent="0.15">
      <c r="A375" s="12">
        <v>374</v>
      </c>
      <c r="B375" s="6" t="s">
        <v>502</v>
      </c>
      <c r="C375" s="6" t="s">
        <v>560</v>
      </c>
      <c r="D375" s="24">
        <v>239.9</v>
      </c>
      <c r="E375" s="15" t="s">
        <v>560</v>
      </c>
      <c r="F375" s="28" t="s">
        <v>574</v>
      </c>
      <c r="G375" s="8">
        <v>239.9</v>
      </c>
      <c r="H375" s="12" t="s">
        <v>49</v>
      </c>
      <c r="I375" s="6">
        <f t="shared" si="16"/>
        <v>37</v>
      </c>
      <c r="J375" s="8">
        <f t="shared" si="17"/>
        <v>8876.3000000000011</v>
      </c>
    </row>
    <row r="376" spans="1:10" x14ac:dyDescent="0.15">
      <c r="A376" s="12">
        <v>375</v>
      </c>
      <c r="B376" s="6" t="s">
        <v>503</v>
      </c>
      <c r="C376" s="6" t="s">
        <v>561</v>
      </c>
      <c r="D376" s="24">
        <v>35.33</v>
      </c>
      <c r="E376" s="15" t="s">
        <v>578</v>
      </c>
      <c r="F376" s="28" t="s">
        <v>570</v>
      </c>
      <c r="G376" s="8">
        <v>35.33</v>
      </c>
      <c r="H376" s="12" t="s">
        <v>49</v>
      </c>
      <c r="I376" s="6">
        <f t="shared" si="16"/>
        <v>-1</v>
      </c>
      <c r="J376" s="8">
        <f t="shared" si="17"/>
        <v>-35.33</v>
      </c>
    </row>
    <row r="377" spans="1:10" x14ac:dyDescent="0.15">
      <c r="A377" s="12">
        <v>376</v>
      </c>
      <c r="B377" s="6" t="s">
        <v>504</v>
      </c>
      <c r="C377" s="6" t="s">
        <v>562</v>
      </c>
      <c r="D377" s="24">
        <v>207.4</v>
      </c>
      <c r="E377" s="15" t="s">
        <v>578</v>
      </c>
      <c r="F377" s="28" t="s">
        <v>570</v>
      </c>
      <c r="G377" s="8">
        <v>207.4</v>
      </c>
      <c r="H377" s="12" t="s">
        <v>49</v>
      </c>
      <c r="I377" s="6">
        <f t="shared" si="16"/>
        <v>-1</v>
      </c>
      <c r="J377" s="8">
        <f t="shared" si="17"/>
        <v>-207.4</v>
      </c>
    </row>
    <row r="378" spans="1:10" x14ac:dyDescent="0.15">
      <c r="A378" s="12">
        <v>377</v>
      </c>
      <c r="B378" s="6" t="s">
        <v>505</v>
      </c>
      <c r="C378" s="6" t="s">
        <v>563</v>
      </c>
      <c r="D378" s="24">
        <v>6775.38</v>
      </c>
      <c r="E378" s="15" t="s">
        <v>563</v>
      </c>
      <c r="F378" s="28" t="s">
        <v>566</v>
      </c>
      <c r="G378" s="8">
        <v>6775.38</v>
      </c>
      <c r="H378" s="12" t="s">
        <v>49</v>
      </c>
      <c r="I378" s="6">
        <f t="shared" si="16"/>
        <v>9</v>
      </c>
      <c r="J378" s="8">
        <f t="shared" si="17"/>
        <v>60978.42</v>
      </c>
    </row>
    <row r="379" spans="1:10" x14ac:dyDescent="0.15">
      <c r="A379" s="12">
        <v>378</v>
      </c>
      <c r="B379" s="6" t="s">
        <v>506</v>
      </c>
      <c r="C379" s="6" t="s">
        <v>564</v>
      </c>
      <c r="D379" s="24">
        <v>721.84</v>
      </c>
      <c r="E379" s="15" t="s">
        <v>578</v>
      </c>
      <c r="F379" s="28" t="s">
        <v>570</v>
      </c>
      <c r="G379" s="8">
        <v>721.84</v>
      </c>
      <c r="H379" s="12" t="s">
        <v>49</v>
      </c>
      <c r="I379" s="6">
        <f t="shared" si="16"/>
        <v>-1</v>
      </c>
      <c r="J379" s="8">
        <f t="shared" si="17"/>
        <v>-721.84</v>
      </c>
    </row>
    <row r="380" spans="1:10" x14ac:dyDescent="0.15">
      <c r="A380" s="12">
        <v>379</v>
      </c>
      <c r="B380" s="6" t="s">
        <v>507</v>
      </c>
      <c r="C380" s="6" t="s">
        <v>564</v>
      </c>
      <c r="D380" s="24">
        <v>559.98</v>
      </c>
      <c r="E380" s="15" t="s">
        <v>578</v>
      </c>
      <c r="F380" s="28" t="s">
        <v>570</v>
      </c>
      <c r="G380" s="8">
        <v>559.98</v>
      </c>
      <c r="H380" s="12" t="s">
        <v>49</v>
      </c>
      <c r="I380" s="6">
        <f t="shared" si="16"/>
        <v>-1</v>
      </c>
      <c r="J380" s="8">
        <f t="shared" si="17"/>
        <v>-559.98</v>
      </c>
    </row>
    <row r="381" spans="1:10" x14ac:dyDescent="0.15">
      <c r="A381" s="12">
        <v>380</v>
      </c>
      <c r="B381" s="6" t="s">
        <v>508</v>
      </c>
      <c r="C381" s="6" t="s">
        <v>564</v>
      </c>
      <c r="D381" s="24">
        <v>1933.7</v>
      </c>
      <c r="E381" s="15" t="s">
        <v>578</v>
      </c>
      <c r="F381" s="28" t="s">
        <v>570</v>
      </c>
      <c r="G381" s="8">
        <v>1933.7</v>
      </c>
      <c r="H381" s="12" t="s">
        <v>49</v>
      </c>
      <c r="I381" s="6">
        <f t="shared" si="16"/>
        <v>-1</v>
      </c>
      <c r="J381" s="8">
        <f t="shared" si="17"/>
        <v>-1933.7</v>
      </c>
    </row>
    <row r="382" spans="1:10" x14ac:dyDescent="0.15">
      <c r="A382" s="12">
        <v>381</v>
      </c>
      <c r="B382" s="6" t="s">
        <v>509</v>
      </c>
      <c r="C382" s="6" t="s">
        <v>565</v>
      </c>
      <c r="D382" s="24">
        <v>687.9</v>
      </c>
      <c r="E382" s="15" t="s">
        <v>578</v>
      </c>
      <c r="F382" s="28" t="s">
        <v>574</v>
      </c>
      <c r="G382" s="8">
        <v>687.9</v>
      </c>
      <c r="H382" s="12" t="s">
        <v>49</v>
      </c>
      <c r="I382" s="6">
        <f t="shared" si="16"/>
        <v>-16</v>
      </c>
      <c r="J382" s="8">
        <f t="shared" si="17"/>
        <v>-11006.4</v>
      </c>
    </row>
    <row r="383" spans="1:10" x14ac:dyDescent="0.15">
      <c r="A383" s="12">
        <v>382</v>
      </c>
      <c r="B383" s="6" t="s">
        <v>510</v>
      </c>
      <c r="C383" s="6" t="s">
        <v>566</v>
      </c>
      <c r="D383" s="24">
        <v>56</v>
      </c>
      <c r="E383" s="15" t="s">
        <v>585</v>
      </c>
      <c r="F383" s="28" t="s">
        <v>570</v>
      </c>
      <c r="G383" s="8">
        <v>56</v>
      </c>
      <c r="H383" s="12" t="s">
        <v>49</v>
      </c>
      <c r="I383" s="6">
        <f t="shared" si="16"/>
        <v>-8</v>
      </c>
      <c r="J383" s="8">
        <f t="shared" si="17"/>
        <v>-448</v>
      </c>
    </row>
    <row r="384" spans="1:10" x14ac:dyDescent="0.15">
      <c r="A384" s="12">
        <v>383</v>
      </c>
      <c r="B384" s="6" t="s">
        <v>511</v>
      </c>
      <c r="C384" s="6" t="s">
        <v>567</v>
      </c>
      <c r="D384" s="24">
        <v>28</v>
      </c>
      <c r="E384" s="15" t="s">
        <v>586</v>
      </c>
      <c r="F384" s="28" t="s">
        <v>570</v>
      </c>
      <c r="G384" s="8">
        <v>28</v>
      </c>
      <c r="H384" s="12" t="s">
        <v>49</v>
      </c>
      <c r="I384" s="6">
        <f t="shared" si="16"/>
        <v>-9</v>
      </c>
      <c r="J384" s="8">
        <f t="shared" si="17"/>
        <v>-252</v>
      </c>
    </row>
    <row r="385" spans="1:10" x14ac:dyDescent="0.15">
      <c r="A385" s="12">
        <v>384</v>
      </c>
      <c r="B385" s="6" t="s">
        <v>512</v>
      </c>
      <c r="C385" s="6" t="s">
        <v>567</v>
      </c>
      <c r="D385" s="24">
        <v>35</v>
      </c>
      <c r="E385" s="15" t="s">
        <v>586</v>
      </c>
      <c r="F385" s="28" t="s">
        <v>570</v>
      </c>
      <c r="G385" s="8">
        <v>35</v>
      </c>
      <c r="H385" s="12" t="s">
        <v>49</v>
      </c>
      <c r="I385" s="6">
        <f t="shared" si="16"/>
        <v>-9</v>
      </c>
      <c r="J385" s="8">
        <f t="shared" si="17"/>
        <v>-315</v>
      </c>
    </row>
    <row r="386" spans="1:10" x14ac:dyDescent="0.15">
      <c r="A386" s="12">
        <v>385</v>
      </c>
      <c r="B386" s="6" t="s">
        <v>513</v>
      </c>
      <c r="C386" s="6" t="s">
        <v>568</v>
      </c>
      <c r="D386" s="24">
        <v>15.8</v>
      </c>
      <c r="E386" s="15" t="s">
        <v>568</v>
      </c>
      <c r="F386" s="28" t="s">
        <v>574</v>
      </c>
      <c r="G386" s="8">
        <v>15.8</v>
      </c>
      <c r="H386" s="12" t="s">
        <v>49</v>
      </c>
      <c r="I386" s="6">
        <f t="shared" si="16"/>
        <v>2</v>
      </c>
      <c r="J386" s="8">
        <f t="shared" si="17"/>
        <v>31.6</v>
      </c>
    </row>
    <row r="387" spans="1:10" x14ac:dyDescent="0.15">
      <c r="A387" s="12">
        <v>386</v>
      </c>
      <c r="B387" s="6" t="s">
        <v>514</v>
      </c>
      <c r="C387" s="6" t="s">
        <v>569</v>
      </c>
      <c r="D387" s="24">
        <v>36175.949999999997</v>
      </c>
      <c r="E387" s="15" t="s">
        <v>578</v>
      </c>
      <c r="F387" s="28" t="s">
        <v>570</v>
      </c>
      <c r="G387" s="8">
        <v>30473.56</v>
      </c>
      <c r="H387" s="12" t="s">
        <v>49</v>
      </c>
      <c r="I387" s="6">
        <f t="shared" si="16"/>
        <v>-1</v>
      </c>
      <c r="J387" s="8">
        <f t="shared" si="17"/>
        <v>-36175.949999999997</v>
      </c>
    </row>
    <row r="388" spans="1:10" x14ac:dyDescent="0.15">
      <c r="A388" s="12">
        <v>387</v>
      </c>
      <c r="B388" s="6" t="s">
        <v>587</v>
      </c>
      <c r="C388" s="6" t="s">
        <v>623</v>
      </c>
      <c r="D388" s="24">
        <v>1318.82</v>
      </c>
      <c r="E388" s="15">
        <v>42643</v>
      </c>
      <c r="F388" s="28" t="s">
        <v>585</v>
      </c>
      <c r="G388" s="8">
        <v>1318.82</v>
      </c>
      <c r="H388" s="12" t="s">
        <v>50</v>
      </c>
      <c r="I388" s="6">
        <f t="shared" ref="I388" si="18">F388-E388</f>
        <v>7</v>
      </c>
      <c r="J388" s="8">
        <f t="shared" ref="J388" si="19">I388*D388</f>
        <v>9231.74</v>
      </c>
    </row>
    <row r="389" spans="1:10" x14ac:dyDescent="0.15">
      <c r="A389" s="12">
        <v>388</v>
      </c>
      <c r="B389" s="6" t="s">
        <v>588</v>
      </c>
      <c r="C389" s="6" t="s">
        <v>522</v>
      </c>
      <c r="D389" s="24">
        <v>5270.4</v>
      </c>
      <c r="E389" s="15">
        <v>42618</v>
      </c>
      <c r="F389" s="28" t="s">
        <v>629</v>
      </c>
      <c r="G389" s="8">
        <v>4510.34</v>
      </c>
      <c r="H389" s="12" t="s">
        <v>50</v>
      </c>
      <c r="I389" s="6">
        <f t="shared" ref="I389:I452" si="20">F389-E389</f>
        <v>30</v>
      </c>
      <c r="J389" s="8">
        <f t="shared" ref="J389:J452" si="21">I389*D389</f>
        <v>158112</v>
      </c>
    </row>
    <row r="390" spans="1:10" x14ac:dyDescent="0.15">
      <c r="A390" s="12">
        <v>389</v>
      </c>
      <c r="B390" s="6" t="s">
        <v>645</v>
      </c>
      <c r="C390" s="6" t="s">
        <v>533</v>
      </c>
      <c r="D390" s="24">
        <v>19825</v>
      </c>
      <c r="E390" s="15">
        <v>42678</v>
      </c>
      <c r="F390" s="28" t="s">
        <v>745</v>
      </c>
      <c r="G390" s="8">
        <v>19825</v>
      </c>
      <c r="H390" s="12" t="s">
        <v>50</v>
      </c>
      <c r="I390" s="6">
        <f t="shared" si="20"/>
        <v>0</v>
      </c>
      <c r="J390" s="8">
        <f t="shared" si="21"/>
        <v>0</v>
      </c>
    </row>
    <row r="391" spans="1:10" x14ac:dyDescent="0.15">
      <c r="A391" s="12">
        <v>390</v>
      </c>
      <c r="B391" s="6" t="s">
        <v>646</v>
      </c>
      <c r="C391" s="6" t="s">
        <v>536</v>
      </c>
      <c r="D391" s="24">
        <v>5418.35</v>
      </c>
      <c r="E391" s="15">
        <v>42690</v>
      </c>
      <c r="F391" s="28" t="s">
        <v>766</v>
      </c>
      <c r="G391" s="8">
        <v>5418.35</v>
      </c>
      <c r="H391" s="12" t="s">
        <v>50</v>
      </c>
      <c r="I391" s="6">
        <f t="shared" si="20"/>
        <v>2</v>
      </c>
      <c r="J391" s="8">
        <f t="shared" si="21"/>
        <v>10836.7</v>
      </c>
    </row>
    <row r="392" spans="1:10" x14ac:dyDescent="0.15">
      <c r="A392" s="12">
        <v>391</v>
      </c>
      <c r="B392" s="6" t="s">
        <v>647</v>
      </c>
      <c r="C392" s="6" t="s">
        <v>571</v>
      </c>
      <c r="D392" s="24">
        <v>19725.419999999998</v>
      </c>
      <c r="E392" s="15">
        <v>42681</v>
      </c>
      <c r="F392" s="28" t="s">
        <v>747</v>
      </c>
      <c r="G392" s="8">
        <v>19725.419999999998</v>
      </c>
      <c r="H392" s="12" t="s">
        <v>50</v>
      </c>
      <c r="I392" s="6">
        <f t="shared" si="20"/>
        <v>2</v>
      </c>
      <c r="J392" s="8">
        <f t="shared" si="21"/>
        <v>39450.839999999997</v>
      </c>
    </row>
    <row r="393" spans="1:10" x14ac:dyDescent="0.15">
      <c r="A393" s="12">
        <v>392</v>
      </c>
      <c r="B393" s="6" t="s">
        <v>648</v>
      </c>
      <c r="C393" s="6" t="s">
        <v>733</v>
      </c>
      <c r="D393" s="24">
        <v>4790.76</v>
      </c>
      <c r="E393" s="15">
        <v>42683</v>
      </c>
      <c r="F393" s="28" t="s">
        <v>750</v>
      </c>
      <c r="G393" s="8">
        <v>4790.76</v>
      </c>
      <c r="H393" s="12" t="s">
        <v>50</v>
      </c>
      <c r="I393" s="6">
        <f t="shared" si="20"/>
        <v>8</v>
      </c>
      <c r="J393" s="8">
        <f t="shared" si="21"/>
        <v>38326.080000000002</v>
      </c>
    </row>
    <row r="394" spans="1:10" x14ac:dyDescent="0.15">
      <c r="A394" s="12">
        <v>393</v>
      </c>
      <c r="B394" s="6" t="s">
        <v>589</v>
      </c>
      <c r="C394" s="6" t="s">
        <v>555</v>
      </c>
      <c r="D394" s="24">
        <v>4773.58</v>
      </c>
      <c r="E394" s="15">
        <v>42649</v>
      </c>
      <c r="F394" s="28" t="s">
        <v>635</v>
      </c>
      <c r="G394" s="8">
        <v>4773.58</v>
      </c>
      <c r="H394" s="12" t="s">
        <v>50</v>
      </c>
      <c r="I394" s="6">
        <f t="shared" si="20"/>
        <v>4</v>
      </c>
      <c r="J394" s="8">
        <f t="shared" si="21"/>
        <v>19094.32</v>
      </c>
    </row>
    <row r="395" spans="1:10" x14ac:dyDescent="0.15">
      <c r="A395" s="12">
        <v>394</v>
      </c>
      <c r="B395" s="6" t="s">
        <v>590</v>
      </c>
      <c r="C395" s="6" t="s">
        <v>555</v>
      </c>
      <c r="D395" s="24">
        <v>1037</v>
      </c>
      <c r="E395" s="15">
        <v>42649</v>
      </c>
      <c r="F395" s="28" t="s">
        <v>635</v>
      </c>
      <c r="G395" s="8">
        <v>1037</v>
      </c>
      <c r="H395" s="12" t="s">
        <v>50</v>
      </c>
      <c r="I395" s="6">
        <f t="shared" si="20"/>
        <v>4</v>
      </c>
      <c r="J395" s="8">
        <f t="shared" si="21"/>
        <v>4148</v>
      </c>
    </row>
    <row r="396" spans="1:10" x14ac:dyDescent="0.15">
      <c r="A396" s="12">
        <v>395</v>
      </c>
      <c r="B396" s="6" t="s">
        <v>591</v>
      </c>
      <c r="C396" s="6" t="s">
        <v>559</v>
      </c>
      <c r="D396" s="24">
        <v>25452.04</v>
      </c>
      <c r="E396" s="15" t="s">
        <v>636</v>
      </c>
      <c r="F396" s="28" t="s">
        <v>637</v>
      </c>
      <c r="G396" s="8">
        <v>25452.04</v>
      </c>
      <c r="H396" s="12" t="s">
        <v>50</v>
      </c>
      <c r="I396" s="6">
        <f t="shared" si="20"/>
        <v>-9</v>
      </c>
      <c r="J396" s="8">
        <f t="shared" si="21"/>
        <v>-229068.36000000002</v>
      </c>
    </row>
    <row r="397" spans="1:10" x14ac:dyDescent="0.15">
      <c r="A397" s="12">
        <v>396</v>
      </c>
      <c r="B397" s="6" t="s">
        <v>592</v>
      </c>
      <c r="C397" s="6" t="s">
        <v>559</v>
      </c>
      <c r="D397" s="24">
        <v>4.8600000000000003</v>
      </c>
      <c r="E397" s="15" t="s">
        <v>638</v>
      </c>
      <c r="F397" s="28" t="s">
        <v>639</v>
      </c>
      <c r="G397" s="8">
        <v>4.8600000000000003</v>
      </c>
      <c r="H397" s="12" t="s">
        <v>50</v>
      </c>
      <c r="I397" s="6">
        <f t="shared" si="20"/>
        <v>-3</v>
      </c>
      <c r="J397" s="8">
        <f t="shared" si="21"/>
        <v>-14.580000000000002</v>
      </c>
    </row>
    <row r="398" spans="1:10" x14ac:dyDescent="0.15">
      <c r="A398" s="12">
        <v>397</v>
      </c>
      <c r="B398" s="6" t="s">
        <v>649</v>
      </c>
      <c r="C398" s="6" t="s">
        <v>559</v>
      </c>
      <c r="D398" s="24">
        <v>235.48</v>
      </c>
      <c r="E398" s="15" t="s">
        <v>559</v>
      </c>
      <c r="F398" s="28" t="s">
        <v>750</v>
      </c>
      <c r="G398" s="8">
        <v>235.48</v>
      </c>
      <c r="H398" s="12" t="s">
        <v>50</v>
      </c>
      <c r="I398" s="6">
        <f t="shared" si="20"/>
        <v>104</v>
      </c>
      <c r="J398" s="8">
        <f t="shared" si="21"/>
        <v>24489.919999999998</v>
      </c>
    </row>
    <row r="399" spans="1:10" x14ac:dyDescent="0.15">
      <c r="A399" s="12">
        <v>398</v>
      </c>
      <c r="B399" s="6" t="s">
        <v>593</v>
      </c>
      <c r="C399" s="6" t="s">
        <v>559</v>
      </c>
      <c r="D399" s="24">
        <v>24.11</v>
      </c>
      <c r="E399" s="15" t="s">
        <v>638</v>
      </c>
      <c r="F399" s="28" t="s">
        <v>639</v>
      </c>
      <c r="G399" s="8">
        <v>24.11</v>
      </c>
      <c r="H399" s="12" t="s">
        <v>50</v>
      </c>
      <c r="I399" s="6">
        <f t="shared" si="20"/>
        <v>-3</v>
      </c>
      <c r="J399" s="8">
        <f t="shared" si="21"/>
        <v>-72.33</v>
      </c>
    </row>
    <row r="400" spans="1:10" x14ac:dyDescent="0.15">
      <c r="A400" s="12">
        <v>399</v>
      </c>
      <c r="B400" s="6" t="s">
        <v>594</v>
      </c>
      <c r="C400" s="6" t="s">
        <v>561</v>
      </c>
      <c r="D400" s="24">
        <v>1484.28</v>
      </c>
      <c r="E400" s="15" t="s">
        <v>640</v>
      </c>
      <c r="F400" s="28" t="s">
        <v>641</v>
      </c>
      <c r="G400" s="8">
        <v>1484.28</v>
      </c>
      <c r="H400" s="12" t="s">
        <v>50</v>
      </c>
      <c r="I400" s="6">
        <f t="shared" si="20"/>
        <v>-1</v>
      </c>
      <c r="J400" s="8">
        <f t="shared" si="21"/>
        <v>-1484.28</v>
      </c>
    </row>
    <row r="401" spans="1:10" x14ac:dyDescent="0.15">
      <c r="A401" s="12">
        <v>400</v>
      </c>
      <c r="B401" s="6" t="s">
        <v>650</v>
      </c>
      <c r="C401" s="6" t="s">
        <v>734</v>
      </c>
      <c r="D401" s="24">
        <v>317.2</v>
      </c>
      <c r="E401" s="15" t="s">
        <v>578</v>
      </c>
      <c r="F401" s="28" t="s">
        <v>630</v>
      </c>
      <c r="G401" s="8">
        <v>317.2</v>
      </c>
      <c r="H401" s="12" t="s">
        <v>50</v>
      </c>
      <c r="I401" s="6">
        <f t="shared" si="20"/>
        <v>6</v>
      </c>
      <c r="J401" s="8">
        <f t="shared" si="21"/>
        <v>1903.1999999999998</v>
      </c>
    </row>
    <row r="402" spans="1:10" x14ac:dyDescent="0.15">
      <c r="A402" s="12">
        <v>401</v>
      </c>
      <c r="B402" s="6" t="s">
        <v>595</v>
      </c>
      <c r="C402" s="6" t="s">
        <v>564</v>
      </c>
      <c r="D402" s="24">
        <v>350.75</v>
      </c>
      <c r="E402" s="15" t="s">
        <v>578</v>
      </c>
      <c r="F402" s="28" t="s">
        <v>585</v>
      </c>
      <c r="G402" s="8">
        <v>350.75</v>
      </c>
      <c r="H402" s="12" t="s">
        <v>50</v>
      </c>
      <c r="I402" s="6">
        <f t="shared" si="20"/>
        <v>7</v>
      </c>
      <c r="J402" s="8">
        <f t="shared" si="21"/>
        <v>2455.25</v>
      </c>
    </row>
    <row r="403" spans="1:10" x14ac:dyDescent="0.15">
      <c r="A403" s="12">
        <v>402</v>
      </c>
      <c r="B403" s="6" t="s">
        <v>596</v>
      </c>
      <c r="C403" s="6" t="s">
        <v>582</v>
      </c>
      <c r="D403" s="24">
        <v>252.54</v>
      </c>
      <c r="E403" s="15" t="s">
        <v>638</v>
      </c>
      <c r="F403" s="28" t="s">
        <v>637</v>
      </c>
      <c r="G403" s="8">
        <v>252.54</v>
      </c>
      <c r="H403" s="12" t="s">
        <v>50</v>
      </c>
      <c r="I403" s="6">
        <f t="shared" si="20"/>
        <v>-4</v>
      </c>
      <c r="J403" s="8">
        <f t="shared" si="21"/>
        <v>-1010.16</v>
      </c>
    </row>
    <row r="404" spans="1:10" x14ac:dyDescent="0.15">
      <c r="A404" s="12">
        <v>403</v>
      </c>
      <c r="B404" s="6" t="s">
        <v>651</v>
      </c>
      <c r="C404" s="6" t="s">
        <v>582</v>
      </c>
      <c r="D404" s="24">
        <v>927.2</v>
      </c>
      <c r="E404" s="15" t="s">
        <v>581</v>
      </c>
      <c r="F404" s="28" t="s">
        <v>635</v>
      </c>
      <c r="G404" s="8">
        <v>927.2</v>
      </c>
      <c r="H404" s="12" t="s">
        <v>50</v>
      </c>
      <c r="I404" s="6">
        <f t="shared" si="20"/>
        <v>8</v>
      </c>
      <c r="J404" s="8">
        <f t="shared" si="21"/>
        <v>7417.6</v>
      </c>
    </row>
    <row r="405" spans="1:10" x14ac:dyDescent="0.15">
      <c r="A405" s="12">
        <v>404</v>
      </c>
      <c r="B405" s="6" t="s">
        <v>652</v>
      </c>
      <c r="C405" s="6" t="s">
        <v>582</v>
      </c>
      <c r="D405" s="24">
        <v>1549.35</v>
      </c>
      <c r="E405" s="15" t="s">
        <v>582</v>
      </c>
      <c r="F405" s="28" t="s">
        <v>630</v>
      </c>
      <c r="G405" s="8">
        <v>1549.35</v>
      </c>
      <c r="H405" s="12" t="s">
        <v>50</v>
      </c>
      <c r="I405" s="6">
        <f t="shared" si="20"/>
        <v>34</v>
      </c>
      <c r="J405" s="8">
        <f t="shared" si="21"/>
        <v>52677.899999999994</v>
      </c>
    </row>
    <row r="406" spans="1:10" x14ac:dyDescent="0.15">
      <c r="A406" s="12">
        <v>405</v>
      </c>
      <c r="B406" s="6" t="s">
        <v>597</v>
      </c>
      <c r="C406" s="6" t="s">
        <v>584</v>
      </c>
      <c r="D406" s="24">
        <v>573.64</v>
      </c>
      <c r="E406" s="15" t="s">
        <v>638</v>
      </c>
      <c r="F406" s="28" t="s">
        <v>637</v>
      </c>
      <c r="G406" s="8">
        <v>573.64</v>
      </c>
      <c r="H406" s="12" t="s">
        <v>50</v>
      </c>
      <c r="I406" s="6">
        <f t="shared" si="20"/>
        <v>-4</v>
      </c>
      <c r="J406" s="8">
        <f t="shared" si="21"/>
        <v>-2294.56</v>
      </c>
    </row>
    <row r="407" spans="1:10" x14ac:dyDescent="0.15">
      <c r="A407" s="12">
        <v>406</v>
      </c>
      <c r="B407" s="6" t="s">
        <v>653</v>
      </c>
      <c r="C407" s="6" t="s">
        <v>566</v>
      </c>
      <c r="D407" s="24">
        <v>2840.45</v>
      </c>
      <c r="E407" s="15" t="s">
        <v>585</v>
      </c>
      <c r="F407" s="28" t="s">
        <v>630</v>
      </c>
      <c r="G407" s="8">
        <v>2840.45</v>
      </c>
      <c r="H407" s="12" t="s">
        <v>50</v>
      </c>
      <c r="I407" s="6">
        <f t="shared" si="20"/>
        <v>-1</v>
      </c>
      <c r="J407" s="8">
        <f t="shared" si="21"/>
        <v>-2840.45</v>
      </c>
    </row>
    <row r="408" spans="1:10" x14ac:dyDescent="0.15">
      <c r="A408" s="12">
        <v>407</v>
      </c>
      <c r="B408" s="6" t="s">
        <v>598</v>
      </c>
      <c r="C408" s="6" t="s">
        <v>566</v>
      </c>
      <c r="D408" s="24">
        <v>0.55000000000000004</v>
      </c>
      <c r="E408" s="15" t="s">
        <v>642</v>
      </c>
      <c r="F408" s="28" t="s">
        <v>637</v>
      </c>
      <c r="G408" s="8">
        <v>0.55000000000000004</v>
      </c>
      <c r="H408" s="12" t="s">
        <v>50</v>
      </c>
      <c r="I408" s="6">
        <f t="shared" si="20"/>
        <v>-11</v>
      </c>
      <c r="J408" s="8">
        <f t="shared" si="21"/>
        <v>-6.0500000000000007</v>
      </c>
    </row>
    <row r="409" spans="1:10" x14ac:dyDescent="0.15">
      <c r="A409" s="12">
        <v>408</v>
      </c>
      <c r="B409" s="6" t="s">
        <v>599</v>
      </c>
      <c r="C409" s="6" t="s">
        <v>566</v>
      </c>
      <c r="D409" s="24">
        <v>747.55</v>
      </c>
      <c r="E409" s="15" t="s">
        <v>642</v>
      </c>
      <c r="F409" s="28" t="s">
        <v>637</v>
      </c>
      <c r="G409" s="8">
        <v>747.55</v>
      </c>
      <c r="H409" s="12" t="s">
        <v>50</v>
      </c>
      <c r="I409" s="6">
        <f t="shared" si="20"/>
        <v>-11</v>
      </c>
      <c r="J409" s="8">
        <f t="shared" si="21"/>
        <v>-8223.0499999999993</v>
      </c>
    </row>
    <row r="410" spans="1:10" x14ac:dyDescent="0.15">
      <c r="A410" s="12">
        <v>409</v>
      </c>
      <c r="B410" s="6" t="s">
        <v>600</v>
      </c>
      <c r="C410" s="6" t="s">
        <v>567</v>
      </c>
      <c r="D410" s="24">
        <v>3524.73</v>
      </c>
      <c r="E410" s="15" t="s">
        <v>638</v>
      </c>
      <c r="F410" s="28" t="s">
        <v>637</v>
      </c>
      <c r="G410" s="8">
        <v>2969.13</v>
      </c>
      <c r="H410" s="12" t="s">
        <v>50</v>
      </c>
      <c r="I410" s="6">
        <f t="shared" si="20"/>
        <v>-4</v>
      </c>
      <c r="J410" s="8">
        <f t="shared" si="21"/>
        <v>-14098.92</v>
      </c>
    </row>
    <row r="411" spans="1:10" x14ac:dyDescent="0.15">
      <c r="A411" s="12">
        <v>410</v>
      </c>
      <c r="B411" s="6" t="s">
        <v>601</v>
      </c>
      <c r="C411" s="6" t="s">
        <v>567</v>
      </c>
      <c r="D411" s="24">
        <v>2513.4899999999998</v>
      </c>
      <c r="E411" s="15" t="s">
        <v>638</v>
      </c>
      <c r="F411" s="28" t="s">
        <v>637</v>
      </c>
      <c r="G411" s="8">
        <v>2117.29</v>
      </c>
      <c r="H411" s="12" t="s">
        <v>50</v>
      </c>
      <c r="I411" s="6">
        <f t="shared" si="20"/>
        <v>-4</v>
      </c>
      <c r="J411" s="8">
        <f t="shared" si="21"/>
        <v>-10053.959999999999</v>
      </c>
    </row>
    <row r="412" spans="1:10" x14ac:dyDescent="0.15">
      <c r="A412" s="12">
        <v>411</v>
      </c>
      <c r="B412" s="6" t="s">
        <v>602</v>
      </c>
      <c r="C412" s="6" t="s">
        <v>624</v>
      </c>
      <c r="D412" s="24">
        <v>1016.4</v>
      </c>
      <c r="E412" s="15" t="s">
        <v>638</v>
      </c>
      <c r="F412" s="28" t="s">
        <v>637</v>
      </c>
      <c r="G412" s="8">
        <v>1016.4</v>
      </c>
      <c r="H412" s="12" t="s">
        <v>50</v>
      </c>
      <c r="I412" s="6">
        <f t="shared" si="20"/>
        <v>-4</v>
      </c>
      <c r="J412" s="8">
        <f t="shared" si="21"/>
        <v>-4065.6</v>
      </c>
    </row>
    <row r="413" spans="1:10" x14ac:dyDescent="0.15">
      <c r="A413" s="12">
        <v>412</v>
      </c>
      <c r="B413" s="6" t="s">
        <v>603</v>
      </c>
      <c r="C413" s="6" t="s">
        <v>625</v>
      </c>
      <c r="D413" s="24">
        <v>948.11</v>
      </c>
      <c r="E413" s="15" t="s">
        <v>638</v>
      </c>
      <c r="F413" s="28" t="s">
        <v>637</v>
      </c>
      <c r="G413" s="8">
        <v>948.11</v>
      </c>
      <c r="H413" s="12" t="s">
        <v>50</v>
      </c>
      <c r="I413" s="6">
        <f t="shared" si="20"/>
        <v>-4</v>
      </c>
      <c r="J413" s="8">
        <f t="shared" si="21"/>
        <v>-3792.44</v>
      </c>
    </row>
    <row r="414" spans="1:10" x14ac:dyDescent="0.15">
      <c r="A414" s="12">
        <v>413</v>
      </c>
      <c r="B414" s="6" t="s">
        <v>350</v>
      </c>
      <c r="C414" s="6" t="s">
        <v>626</v>
      </c>
      <c r="D414" s="24">
        <v>252.03</v>
      </c>
      <c r="E414" s="15" t="s">
        <v>578</v>
      </c>
      <c r="F414" s="28" t="s">
        <v>629</v>
      </c>
      <c r="G414" s="8">
        <v>210.71</v>
      </c>
      <c r="H414" s="12" t="s">
        <v>50</v>
      </c>
      <c r="I414" s="6">
        <f t="shared" si="20"/>
        <v>5</v>
      </c>
      <c r="J414" s="8">
        <f t="shared" si="21"/>
        <v>1260.1500000000001</v>
      </c>
    </row>
    <row r="415" spans="1:10" x14ac:dyDescent="0.15">
      <c r="A415" s="12">
        <v>414</v>
      </c>
      <c r="B415" s="6" t="s">
        <v>604</v>
      </c>
      <c r="C415" s="6" t="s">
        <v>627</v>
      </c>
      <c r="D415" s="24">
        <v>367.2</v>
      </c>
      <c r="E415" s="15" t="s">
        <v>578</v>
      </c>
      <c r="F415" s="28" t="s">
        <v>629</v>
      </c>
      <c r="G415" s="8">
        <v>313.2</v>
      </c>
      <c r="H415" s="12" t="s">
        <v>50</v>
      </c>
      <c r="I415" s="6">
        <f t="shared" si="20"/>
        <v>5</v>
      </c>
      <c r="J415" s="8">
        <f t="shared" si="21"/>
        <v>1836</v>
      </c>
    </row>
    <row r="416" spans="1:10" x14ac:dyDescent="0.15">
      <c r="A416" s="12">
        <v>415</v>
      </c>
      <c r="B416" s="6" t="s">
        <v>605</v>
      </c>
      <c r="C416" s="6" t="s">
        <v>570</v>
      </c>
      <c r="D416" s="24">
        <v>9575.83</v>
      </c>
      <c r="E416" s="15" t="s">
        <v>570</v>
      </c>
      <c r="F416" s="28" t="s">
        <v>585</v>
      </c>
      <c r="G416" s="8">
        <v>9575.83</v>
      </c>
      <c r="H416" s="12" t="s">
        <v>50</v>
      </c>
      <c r="I416" s="6">
        <f t="shared" si="20"/>
        <v>8</v>
      </c>
      <c r="J416" s="8">
        <f t="shared" si="21"/>
        <v>76606.64</v>
      </c>
    </row>
    <row r="417" spans="1:10" x14ac:dyDescent="0.15">
      <c r="A417" s="12">
        <v>416</v>
      </c>
      <c r="B417" s="6" t="s">
        <v>606</v>
      </c>
      <c r="C417" s="6" t="s">
        <v>578</v>
      </c>
      <c r="D417" s="24">
        <v>79.3</v>
      </c>
      <c r="E417" s="15" t="s">
        <v>638</v>
      </c>
      <c r="F417" s="28" t="s">
        <v>637</v>
      </c>
      <c r="G417" s="8">
        <v>79.3</v>
      </c>
      <c r="H417" s="12" t="s">
        <v>50</v>
      </c>
      <c r="I417" s="6">
        <f t="shared" si="20"/>
        <v>-4</v>
      </c>
      <c r="J417" s="8">
        <f t="shared" si="21"/>
        <v>-317.2</v>
      </c>
    </row>
    <row r="418" spans="1:10" x14ac:dyDescent="0.15">
      <c r="A418" s="12">
        <v>417</v>
      </c>
      <c r="B418" s="6" t="s">
        <v>607</v>
      </c>
      <c r="C418" s="6" t="s">
        <v>578</v>
      </c>
      <c r="D418" s="24">
        <v>721.84</v>
      </c>
      <c r="E418" s="15" t="s">
        <v>638</v>
      </c>
      <c r="F418" s="28" t="s">
        <v>637</v>
      </c>
      <c r="G418" s="8">
        <v>721.84</v>
      </c>
      <c r="H418" s="12" t="s">
        <v>50</v>
      </c>
      <c r="I418" s="6">
        <f t="shared" si="20"/>
        <v>-4</v>
      </c>
      <c r="J418" s="8">
        <f t="shared" si="21"/>
        <v>-2887.36</v>
      </c>
    </row>
    <row r="419" spans="1:10" x14ac:dyDescent="0.15">
      <c r="A419" s="12">
        <v>418</v>
      </c>
      <c r="B419" s="6" t="s">
        <v>654</v>
      </c>
      <c r="C419" s="6" t="s">
        <v>578</v>
      </c>
      <c r="D419" s="24">
        <v>7960</v>
      </c>
      <c r="E419" s="15" t="s">
        <v>643</v>
      </c>
      <c r="F419" s="28" t="s">
        <v>643</v>
      </c>
      <c r="G419" s="8">
        <v>7960</v>
      </c>
      <c r="H419" s="12" t="s">
        <v>50</v>
      </c>
      <c r="I419" s="6">
        <f t="shared" si="20"/>
        <v>0</v>
      </c>
      <c r="J419" s="8">
        <f t="shared" si="21"/>
        <v>0</v>
      </c>
    </row>
    <row r="420" spans="1:10" x14ac:dyDescent="0.15">
      <c r="A420" s="12">
        <v>419</v>
      </c>
      <c r="B420" s="6" t="s">
        <v>655</v>
      </c>
      <c r="C420" s="6" t="s">
        <v>578</v>
      </c>
      <c r="D420" s="24">
        <v>2.68</v>
      </c>
      <c r="E420" s="15" t="s">
        <v>578</v>
      </c>
      <c r="F420" s="28" t="s">
        <v>631</v>
      </c>
      <c r="G420" s="8">
        <v>2.68</v>
      </c>
      <c r="H420" s="12" t="s">
        <v>50</v>
      </c>
      <c r="I420" s="6">
        <f t="shared" si="20"/>
        <v>11</v>
      </c>
      <c r="J420" s="8">
        <f t="shared" si="21"/>
        <v>29.48</v>
      </c>
    </row>
    <row r="421" spans="1:10" x14ac:dyDescent="0.15">
      <c r="A421" s="12">
        <v>420</v>
      </c>
      <c r="B421" s="6" t="s">
        <v>656</v>
      </c>
      <c r="C421" s="6" t="s">
        <v>578</v>
      </c>
      <c r="D421" s="24">
        <v>6.1</v>
      </c>
      <c r="E421" s="15" t="s">
        <v>578</v>
      </c>
      <c r="F421" s="28" t="s">
        <v>641</v>
      </c>
      <c r="G421" s="8">
        <v>6.1</v>
      </c>
      <c r="H421" s="12" t="s">
        <v>50</v>
      </c>
      <c r="I421" s="6">
        <f t="shared" si="20"/>
        <v>24</v>
      </c>
      <c r="J421" s="8">
        <f t="shared" si="21"/>
        <v>146.39999999999998</v>
      </c>
    </row>
    <row r="422" spans="1:10" x14ac:dyDescent="0.15">
      <c r="A422" s="12">
        <v>421</v>
      </c>
      <c r="B422" s="6" t="s">
        <v>608</v>
      </c>
      <c r="C422" s="6" t="s">
        <v>578</v>
      </c>
      <c r="D422" s="24">
        <v>695.4</v>
      </c>
      <c r="E422" s="15" t="s">
        <v>638</v>
      </c>
      <c r="F422" s="28" t="s">
        <v>637</v>
      </c>
      <c r="G422" s="8">
        <v>695.4</v>
      </c>
      <c r="H422" s="12" t="s">
        <v>50</v>
      </c>
      <c r="I422" s="6">
        <f t="shared" si="20"/>
        <v>-4</v>
      </c>
      <c r="J422" s="8">
        <f t="shared" si="21"/>
        <v>-2781.6</v>
      </c>
    </row>
    <row r="423" spans="1:10" x14ac:dyDescent="0.15">
      <c r="A423" s="12">
        <v>422</v>
      </c>
      <c r="B423" s="6" t="s">
        <v>609</v>
      </c>
      <c r="C423" s="6" t="s">
        <v>578</v>
      </c>
      <c r="D423" s="24">
        <v>353.8</v>
      </c>
      <c r="E423" s="15" t="s">
        <v>638</v>
      </c>
      <c r="F423" s="28" t="s">
        <v>637</v>
      </c>
      <c r="G423" s="8">
        <v>353.8</v>
      </c>
      <c r="H423" s="12" t="s">
        <v>50</v>
      </c>
      <c r="I423" s="6">
        <f t="shared" si="20"/>
        <v>-4</v>
      </c>
      <c r="J423" s="8">
        <f t="shared" si="21"/>
        <v>-1415.2</v>
      </c>
    </row>
    <row r="424" spans="1:10" x14ac:dyDescent="0.15">
      <c r="A424" s="12">
        <v>423</v>
      </c>
      <c r="B424" s="6" t="s">
        <v>610</v>
      </c>
      <c r="C424" s="6" t="s">
        <v>578</v>
      </c>
      <c r="D424" s="24">
        <v>285.48</v>
      </c>
      <c r="E424" s="15" t="s">
        <v>638</v>
      </c>
      <c r="F424" s="28" t="s">
        <v>585</v>
      </c>
      <c r="G424" s="8">
        <v>285.48</v>
      </c>
      <c r="H424" s="12" t="s">
        <v>50</v>
      </c>
      <c r="I424" s="6">
        <f t="shared" si="20"/>
        <v>-24</v>
      </c>
      <c r="J424" s="8">
        <f t="shared" si="21"/>
        <v>-6851.52</v>
      </c>
    </row>
    <row r="425" spans="1:10" x14ac:dyDescent="0.15">
      <c r="A425" s="12">
        <v>424</v>
      </c>
      <c r="B425" s="6" t="s">
        <v>611</v>
      </c>
      <c r="C425" s="6" t="s">
        <v>578</v>
      </c>
      <c r="D425" s="24">
        <v>350.75</v>
      </c>
      <c r="E425" s="15" t="s">
        <v>638</v>
      </c>
      <c r="F425" s="28" t="s">
        <v>637</v>
      </c>
      <c r="G425" s="8">
        <v>350.75</v>
      </c>
      <c r="H425" s="12" t="s">
        <v>50</v>
      </c>
      <c r="I425" s="6">
        <f t="shared" si="20"/>
        <v>-4</v>
      </c>
      <c r="J425" s="8">
        <f t="shared" si="21"/>
        <v>-1403</v>
      </c>
    </row>
    <row r="426" spans="1:10" x14ac:dyDescent="0.15">
      <c r="A426" s="12">
        <v>425</v>
      </c>
      <c r="B426" s="6" t="s">
        <v>612</v>
      </c>
      <c r="C426" s="6" t="s">
        <v>578</v>
      </c>
      <c r="D426" s="24">
        <v>15002</v>
      </c>
      <c r="E426" s="15" t="s">
        <v>638</v>
      </c>
      <c r="F426" s="28" t="s">
        <v>637</v>
      </c>
      <c r="G426" s="8">
        <v>15002</v>
      </c>
      <c r="H426" s="12" t="s">
        <v>50</v>
      </c>
      <c r="I426" s="6">
        <f t="shared" si="20"/>
        <v>-4</v>
      </c>
      <c r="J426" s="8">
        <f t="shared" si="21"/>
        <v>-60008</v>
      </c>
    </row>
    <row r="427" spans="1:10" x14ac:dyDescent="0.15">
      <c r="A427" s="12">
        <v>426</v>
      </c>
      <c r="B427" s="6" t="s">
        <v>613</v>
      </c>
      <c r="C427" s="6" t="s">
        <v>578</v>
      </c>
      <c r="D427" s="24">
        <v>1933.7</v>
      </c>
      <c r="E427" s="15" t="s">
        <v>638</v>
      </c>
      <c r="F427" s="28" t="s">
        <v>637</v>
      </c>
      <c r="G427" s="8">
        <v>1933.7</v>
      </c>
      <c r="H427" s="12" t="s">
        <v>50</v>
      </c>
      <c r="I427" s="6">
        <f t="shared" si="20"/>
        <v>-4</v>
      </c>
      <c r="J427" s="8">
        <f t="shared" si="21"/>
        <v>-7734.8</v>
      </c>
    </row>
    <row r="428" spans="1:10" x14ac:dyDescent="0.15">
      <c r="A428" s="12">
        <v>427</v>
      </c>
      <c r="B428" s="6" t="s">
        <v>657</v>
      </c>
      <c r="C428" s="6" t="s">
        <v>578</v>
      </c>
      <c r="D428" s="24">
        <v>305</v>
      </c>
      <c r="E428" s="15" t="s">
        <v>638</v>
      </c>
      <c r="F428" s="28" t="s">
        <v>746</v>
      </c>
      <c r="G428" s="8">
        <v>305</v>
      </c>
      <c r="H428" s="12" t="s">
        <v>50</v>
      </c>
      <c r="I428" s="6">
        <f t="shared" si="20"/>
        <v>8</v>
      </c>
      <c r="J428" s="8">
        <f t="shared" si="21"/>
        <v>2440</v>
      </c>
    </row>
    <row r="429" spans="1:10" x14ac:dyDescent="0.15">
      <c r="A429" s="12">
        <v>428</v>
      </c>
      <c r="B429" s="6" t="s">
        <v>614</v>
      </c>
      <c r="C429" s="6" t="s">
        <v>628</v>
      </c>
      <c r="D429" s="24">
        <v>1402.39</v>
      </c>
      <c r="E429" s="15" t="s">
        <v>638</v>
      </c>
      <c r="F429" s="28" t="s">
        <v>639</v>
      </c>
      <c r="G429" s="8">
        <v>1402.39</v>
      </c>
      <c r="H429" s="12" t="s">
        <v>50</v>
      </c>
      <c r="I429" s="6">
        <f t="shared" si="20"/>
        <v>-3</v>
      </c>
      <c r="J429" s="8">
        <f t="shared" si="21"/>
        <v>-4207.17</v>
      </c>
    </row>
    <row r="430" spans="1:10" x14ac:dyDescent="0.15">
      <c r="A430" s="12">
        <v>429</v>
      </c>
      <c r="B430" s="6" t="s">
        <v>658</v>
      </c>
      <c r="C430" s="6" t="s">
        <v>581</v>
      </c>
      <c r="D430" s="24">
        <v>927.2</v>
      </c>
      <c r="E430" s="15" t="s">
        <v>643</v>
      </c>
      <c r="F430" s="28" t="s">
        <v>746</v>
      </c>
      <c r="G430" s="8">
        <v>927.2</v>
      </c>
      <c r="H430" s="12" t="s">
        <v>50</v>
      </c>
      <c r="I430" s="6">
        <f t="shared" si="20"/>
        <v>-22</v>
      </c>
      <c r="J430" s="8">
        <f t="shared" si="21"/>
        <v>-20398.400000000001</v>
      </c>
    </row>
    <row r="431" spans="1:10" x14ac:dyDescent="0.15">
      <c r="A431" s="12">
        <v>430</v>
      </c>
      <c r="B431" s="6" t="s">
        <v>659</v>
      </c>
      <c r="C431" s="6" t="s">
        <v>735</v>
      </c>
      <c r="D431" s="24">
        <v>336.72</v>
      </c>
      <c r="E431" s="15" t="s">
        <v>643</v>
      </c>
      <c r="F431" s="28" t="s">
        <v>643</v>
      </c>
      <c r="G431" s="8">
        <v>336.72</v>
      </c>
      <c r="H431" s="12" t="s">
        <v>50</v>
      </c>
      <c r="I431" s="6">
        <f t="shared" si="20"/>
        <v>0</v>
      </c>
      <c r="J431" s="8">
        <f t="shared" si="21"/>
        <v>0</v>
      </c>
    </row>
    <row r="432" spans="1:10" x14ac:dyDescent="0.15">
      <c r="A432" s="12">
        <v>431</v>
      </c>
      <c r="B432" s="6" t="s">
        <v>660</v>
      </c>
      <c r="C432" s="6" t="s">
        <v>736</v>
      </c>
      <c r="D432" s="24">
        <v>6588</v>
      </c>
      <c r="E432" s="15" t="s">
        <v>767</v>
      </c>
      <c r="F432" s="28" t="s">
        <v>768</v>
      </c>
      <c r="G432" s="8">
        <v>6588</v>
      </c>
      <c r="H432" s="12" t="s">
        <v>50</v>
      </c>
      <c r="I432" s="6">
        <f t="shared" si="20"/>
        <v>-17</v>
      </c>
      <c r="J432" s="8">
        <f t="shared" si="21"/>
        <v>-111996</v>
      </c>
    </row>
    <row r="433" spans="1:10" x14ac:dyDescent="0.15">
      <c r="A433" s="12">
        <v>432</v>
      </c>
      <c r="B433" s="6" t="s">
        <v>615</v>
      </c>
      <c r="C433" s="6" t="s">
        <v>629</v>
      </c>
      <c r="D433" s="24">
        <v>1015.04</v>
      </c>
      <c r="E433" s="15" t="s">
        <v>629</v>
      </c>
      <c r="F433" s="28" t="s">
        <v>585</v>
      </c>
      <c r="G433" s="8">
        <v>855.04</v>
      </c>
      <c r="H433" s="12" t="s">
        <v>50</v>
      </c>
      <c r="I433" s="6">
        <f t="shared" si="20"/>
        <v>2</v>
      </c>
      <c r="J433" s="8">
        <f t="shared" si="21"/>
        <v>2030.08</v>
      </c>
    </row>
    <row r="434" spans="1:10" x14ac:dyDescent="0.15">
      <c r="A434" s="12">
        <v>433</v>
      </c>
      <c r="B434" s="6" t="s">
        <v>661</v>
      </c>
      <c r="C434" s="6" t="s">
        <v>630</v>
      </c>
      <c r="D434" s="24">
        <v>2982.47</v>
      </c>
      <c r="E434" s="15" t="s">
        <v>769</v>
      </c>
      <c r="F434" s="28" t="s">
        <v>745</v>
      </c>
      <c r="G434" s="8">
        <v>2982.47</v>
      </c>
      <c r="H434" s="12" t="s">
        <v>50</v>
      </c>
      <c r="I434" s="6">
        <f t="shared" si="20"/>
        <v>-2</v>
      </c>
      <c r="J434" s="8">
        <f t="shared" si="21"/>
        <v>-5964.94</v>
      </c>
    </row>
    <row r="435" spans="1:10" x14ac:dyDescent="0.15">
      <c r="A435" s="12">
        <v>434</v>
      </c>
      <c r="B435" s="6" t="s">
        <v>616</v>
      </c>
      <c r="C435" s="6" t="s">
        <v>630</v>
      </c>
      <c r="D435" s="24">
        <v>1947.52</v>
      </c>
      <c r="E435" s="15" t="s">
        <v>643</v>
      </c>
      <c r="F435" s="28" t="s">
        <v>585</v>
      </c>
      <c r="G435" s="8">
        <v>1947.52</v>
      </c>
      <c r="H435" s="12" t="s">
        <v>50</v>
      </c>
      <c r="I435" s="6">
        <f t="shared" si="20"/>
        <v>-54</v>
      </c>
      <c r="J435" s="8">
        <f t="shared" si="21"/>
        <v>-105166.08</v>
      </c>
    </row>
    <row r="436" spans="1:10" x14ac:dyDescent="0.15">
      <c r="A436" s="12">
        <v>435</v>
      </c>
      <c r="B436" s="6" t="s">
        <v>662</v>
      </c>
      <c r="C436" s="6" t="s">
        <v>630</v>
      </c>
      <c r="D436" s="24">
        <v>7815.5</v>
      </c>
      <c r="E436" s="15" t="s">
        <v>736</v>
      </c>
      <c r="F436" s="28" t="s">
        <v>630</v>
      </c>
      <c r="G436" s="8">
        <v>7815.5</v>
      </c>
      <c r="H436" s="12" t="s">
        <v>50</v>
      </c>
      <c r="I436" s="6">
        <f t="shared" si="20"/>
        <v>2</v>
      </c>
      <c r="J436" s="8">
        <f t="shared" si="21"/>
        <v>15631</v>
      </c>
    </row>
    <row r="437" spans="1:10" x14ac:dyDescent="0.15">
      <c r="A437" s="12">
        <v>436</v>
      </c>
      <c r="B437" s="6" t="s">
        <v>663</v>
      </c>
      <c r="C437" s="6" t="s">
        <v>630</v>
      </c>
      <c r="D437" s="24">
        <v>4.8600000000000003</v>
      </c>
      <c r="E437" s="15" t="s">
        <v>770</v>
      </c>
      <c r="F437" s="28" t="s">
        <v>771</v>
      </c>
      <c r="G437" s="8">
        <v>4.8600000000000003</v>
      </c>
      <c r="H437" s="12" t="s">
        <v>50</v>
      </c>
      <c r="I437" s="6">
        <f t="shared" si="20"/>
        <v>-10</v>
      </c>
      <c r="J437" s="8">
        <f t="shared" si="21"/>
        <v>-48.6</v>
      </c>
    </row>
    <row r="438" spans="1:10" x14ac:dyDescent="0.15">
      <c r="A438" s="12">
        <v>437</v>
      </c>
      <c r="B438" s="6" t="s">
        <v>664</v>
      </c>
      <c r="C438" s="6" t="s">
        <v>630</v>
      </c>
      <c r="D438" s="24">
        <v>25.64</v>
      </c>
      <c r="E438" s="15" t="s">
        <v>770</v>
      </c>
      <c r="F438" s="28" t="s">
        <v>771</v>
      </c>
      <c r="G438" s="8">
        <v>25.64</v>
      </c>
      <c r="H438" s="12" t="s">
        <v>50</v>
      </c>
      <c r="I438" s="6">
        <f t="shared" si="20"/>
        <v>-10</v>
      </c>
      <c r="J438" s="8">
        <f t="shared" si="21"/>
        <v>-256.39999999999998</v>
      </c>
    </row>
    <row r="439" spans="1:10" x14ac:dyDescent="0.15">
      <c r="A439" s="12">
        <v>438</v>
      </c>
      <c r="B439" s="6" t="s">
        <v>665</v>
      </c>
      <c r="C439" s="6" t="s">
        <v>635</v>
      </c>
      <c r="D439" s="24">
        <v>20902.96</v>
      </c>
      <c r="E439" s="15" t="s">
        <v>748</v>
      </c>
      <c r="F439" s="28" t="s">
        <v>747</v>
      </c>
      <c r="G439" s="8">
        <v>20902.96</v>
      </c>
      <c r="H439" s="12" t="s">
        <v>50</v>
      </c>
      <c r="I439" s="6">
        <f t="shared" si="20"/>
        <v>-1</v>
      </c>
      <c r="J439" s="8">
        <f t="shared" si="21"/>
        <v>-20902.96</v>
      </c>
    </row>
    <row r="440" spans="1:10" x14ac:dyDescent="0.15">
      <c r="A440" s="12">
        <v>439</v>
      </c>
      <c r="B440" s="6" t="s">
        <v>617</v>
      </c>
      <c r="C440" s="6" t="s">
        <v>631</v>
      </c>
      <c r="D440" s="24">
        <v>8295.5</v>
      </c>
      <c r="E440" s="15" t="s">
        <v>644</v>
      </c>
      <c r="F440" s="28" t="s">
        <v>637</v>
      </c>
      <c r="G440" s="8">
        <v>6987.89</v>
      </c>
      <c r="H440" s="12" t="s">
        <v>50</v>
      </c>
      <c r="I440" s="6">
        <f t="shared" si="20"/>
        <v>-15</v>
      </c>
      <c r="J440" s="8">
        <f t="shared" si="21"/>
        <v>-124432.5</v>
      </c>
    </row>
    <row r="441" spans="1:10" x14ac:dyDescent="0.15">
      <c r="A441" s="12">
        <v>440</v>
      </c>
      <c r="B441" s="6" t="s">
        <v>618</v>
      </c>
      <c r="C441" s="6" t="s">
        <v>631</v>
      </c>
      <c r="D441" s="24">
        <v>765</v>
      </c>
      <c r="E441" s="15" t="s">
        <v>638</v>
      </c>
      <c r="F441" s="28" t="s">
        <v>637</v>
      </c>
      <c r="G441" s="8">
        <v>765</v>
      </c>
      <c r="H441" s="12" t="s">
        <v>50</v>
      </c>
      <c r="I441" s="6">
        <f t="shared" si="20"/>
        <v>-4</v>
      </c>
      <c r="J441" s="8">
        <f t="shared" si="21"/>
        <v>-3060</v>
      </c>
    </row>
    <row r="442" spans="1:10" x14ac:dyDescent="0.15">
      <c r="A442" s="12">
        <v>441</v>
      </c>
      <c r="B442" s="6" t="s">
        <v>619</v>
      </c>
      <c r="C442" s="6" t="s">
        <v>631</v>
      </c>
      <c r="D442" s="24">
        <v>11916.76</v>
      </c>
      <c r="E442" s="15" t="s">
        <v>631</v>
      </c>
      <c r="F442" s="28" t="s">
        <v>631</v>
      </c>
      <c r="G442" s="8">
        <v>11916.76</v>
      </c>
      <c r="H442" s="12" t="s">
        <v>50</v>
      </c>
      <c r="I442" s="6">
        <f t="shared" si="20"/>
        <v>0</v>
      </c>
      <c r="J442" s="8">
        <f t="shared" si="21"/>
        <v>0</v>
      </c>
    </row>
    <row r="443" spans="1:10" x14ac:dyDescent="0.15">
      <c r="A443" s="12">
        <v>442</v>
      </c>
      <c r="B443" s="6" t="s">
        <v>666</v>
      </c>
      <c r="C443" s="6" t="s">
        <v>737</v>
      </c>
      <c r="D443" s="24">
        <v>938.4</v>
      </c>
      <c r="E443" s="15">
        <v>42702</v>
      </c>
      <c r="F443" s="28" t="s">
        <v>643</v>
      </c>
      <c r="G443" s="8">
        <v>800.4</v>
      </c>
      <c r="H443" s="12" t="s">
        <v>50</v>
      </c>
      <c r="I443" s="6">
        <f t="shared" si="20"/>
        <v>2</v>
      </c>
      <c r="J443" s="8">
        <f t="shared" si="21"/>
        <v>1876.8</v>
      </c>
    </row>
    <row r="444" spans="1:10" x14ac:dyDescent="0.15">
      <c r="A444" s="12">
        <v>443</v>
      </c>
      <c r="B444" s="6" t="s">
        <v>620</v>
      </c>
      <c r="C444" s="6" t="s">
        <v>632</v>
      </c>
      <c r="D444" s="24">
        <v>0.01</v>
      </c>
      <c r="E444" s="15" t="s">
        <v>632</v>
      </c>
      <c r="F444" s="28" t="s">
        <v>633</v>
      </c>
      <c r="G444" s="8">
        <v>0.01</v>
      </c>
      <c r="H444" s="12" t="s">
        <v>50</v>
      </c>
      <c r="I444" s="6">
        <f t="shared" si="20"/>
        <v>4</v>
      </c>
      <c r="J444" s="8">
        <f t="shared" si="21"/>
        <v>0.04</v>
      </c>
    </row>
    <row r="445" spans="1:10" x14ac:dyDescent="0.15">
      <c r="A445" s="12">
        <v>444</v>
      </c>
      <c r="B445" s="6" t="s">
        <v>667</v>
      </c>
      <c r="C445" s="6" t="s">
        <v>738</v>
      </c>
      <c r="D445" s="24">
        <v>4862.75</v>
      </c>
      <c r="E445" s="15">
        <v>42709</v>
      </c>
      <c r="F445" s="28" t="s">
        <v>757</v>
      </c>
      <c r="G445" s="8">
        <v>4862.75</v>
      </c>
      <c r="H445" s="12" t="s">
        <v>50</v>
      </c>
      <c r="I445" s="6">
        <f t="shared" si="20"/>
        <v>0</v>
      </c>
      <c r="J445" s="8">
        <f t="shared" si="21"/>
        <v>0</v>
      </c>
    </row>
    <row r="446" spans="1:10" x14ac:dyDescent="0.15">
      <c r="A446" s="12">
        <v>445</v>
      </c>
      <c r="B446" s="6" t="s">
        <v>668</v>
      </c>
      <c r="C446" s="6" t="s">
        <v>738</v>
      </c>
      <c r="D446" s="24">
        <v>1609.73</v>
      </c>
      <c r="E446" s="15" t="s">
        <v>738</v>
      </c>
      <c r="F446" s="28" t="s">
        <v>771</v>
      </c>
      <c r="G446" s="8">
        <v>1609.73</v>
      </c>
      <c r="H446" s="12" t="s">
        <v>50</v>
      </c>
      <c r="I446" s="6">
        <f t="shared" si="20"/>
        <v>70</v>
      </c>
      <c r="J446" s="8">
        <f t="shared" si="21"/>
        <v>112681.1</v>
      </c>
    </row>
    <row r="447" spans="1:10" x14ac:dyDescent="0.15">
      <c r="A447" s="12">
        <v>446</v>
      </c>
      <c r="B447" s="6" t="s">
        <v>669</v>
      </c>
      <c r="C447" s="6" t="s">
        <v>738</v>
      </c>
      <c r="D447" s="24">
        <v>10980</v>
      </c>
      <c r="E447" s="15">
        <v>42671</v>
      </c>
      <c r="F447" s="28" t="s">
        <v>745</v>
      </c>
      <c r="G447" s="8">
        <v>10980</v>
      </c>
      <c r="H447" s="12" t="s">
        <v>50</v>
      </c>
      <c r="I447" s="6">
        <f t="shared" si="20"/>
        <v>7</v>
      </c>
      <c r="J447" s="8">
        <f t="shared" si="21"/>
        <v>76860</v>
      </c>
    </row>
    <row r="448" spans="1:10" x14ac:dyDescent="0.15">
      <c r="A448" s="12">
        <v>447</v>
      </c>
      <c r="B448" s="6" t="s">
        <v>621</v>
      </c>
      <c r="C448" s="6" t="s">
        <v>633</v>
      </c>
      <c r="D448" s="24">
        <v>439</v>
      </c>
      <c r="E448" s="15" t="s">
        <v>633</v>
      </c>
      <c r="F448" s="28" t="s">
        <v>637</v>
      </c>
      <c r="G448" s="8">
        <v>439</v>
      </c>
      <c r="H448" s="12" t="s">
        <v>50</v>
      </c>
      <c r="I448" s="6">
        <f t="shared" si="20"/>
        <v>10</v>
      </c>
      <c r="J448" s="8">
        <f t="shared" si="21"/>
        <v>4390</v>
      </c>
    </row>
    <row r="449" spans="1:10" x14ac:dyDescent="0.15">
      <c r="A449" s="12">
        <v>448</v>
      </c>
      <c r="B449" s="6" t="s">
        <v>670</v>
      </c>
      <c r="C449" s="6" t="s">
        <v>633</v>
      </c>
      <c r="D449" s="24">
        <v>2803.96</v>
      </c>
      <c r="E449" s="15">
        <v>42678</v>
      </c>
      <c r="F449" s="28" t="s">
        <v>744</v>
      </c>
      <c r="G449" s="8">
        <v>2803.96</v>
      </c>
      <c r="H449" s="12" t="s">
        <v>50</v>
      </c>
      <c r="I449" s="6">
        <f t="shared" si="20"/>
        <v>-1</v>
      </c>
      <c r="J449" s="8">
        <f t="shared" si="21"/>
        <v>-2803.96</v>
      </c>
    </row>
    <row r="450" spans="1:10" x14ac:dyDescent="0.15">
      <c r="A450" s="12">
        <v>449</v>
      </c>
      <c r="B450" s="6" t="s">
        <v>671</v>
      </c>
      <c r="C450" s="6" t="s">
        <v>633</v>
      </c>
      <c r="D450" s="24">
        <v>2803.96</v>
      </c>
      <c r="E450" s="15">
        <v>42678</v>
      </c>
      <c r="F450" s="28" t="s">
        <v>745</v>
      </c>
      <c r="G450" s="8">
        <v>2803.96</v>
      </c>
      <c r="H450" s="12" t="s">
        <v>50</v>
      </c>
      <c r="I450" s="6">
        <f t="shared" si="20"/>
        <v>0</v>
      </c>
      <c r="J450" s="8">
        <f t="shared" si="21"/>
        <v>0</v>
      </c>
    </row>
    <row r="451" spans="1:10" x14ac:dyDescent="0.15">
      <c r="A451" s="12">
        <v>450</v>
      </c>
      <c r="B451" s="6" t="s">
        <v>672</v>
      </c>
      <c r="C451" s="6" t="s">
        <v>633</v>
      </c>
      <c r="D451" s="24">
        <v>352.82</v>
      </c>
      <c r="E451" s="15" t="s">
        <v>643</v>
      </c>
      <c r="F451" s="28" t="s">
        <v>643</v>
      </c>
      <c r="G451" s="8">
        <v>352.82</v>
      </c>
      <c r="H451" s="12" t="s">
        <v>50</v>
      </c>
      <c r="I451" s="6">
        <f t="shared" si="20"/>
        <v>0</v>
      </c>
      <c r="J451" s="8">
        <f t="shared" si="21"/>
        <v>0</v>
      </c>
    </row>
    <row r="452" spans="1:10" x14ac:dyDescent="0.15">
      <c r="A452" s="12">
        <v>451</v>
      </c>
      <c r="B452" s="6" t="s">
        <v>673</v>
      </c>
      <c r="C452" s="6" t="s">
        <v>739</v>
      </c>
      <c r="D452" s="24">
        <v>126.27</v>
      </c>
      <c r="E452" s="15" t="s">
        <v>643</v>
      </c>
      <c r="F452" s="28" t="s">
        <v>643</v>
      </c>
      <c r="G452" s="8">
        <v>126.27</v>
      </c>
      <c r="H452" s="12" t="s">
        <v>50</v>
      </c>
      <c r="I452" s="6">
        <f t="shared" si="20"/>
        <v>0</v>
      </c>
      <c r="J452" s="8">
        <f t="shared" si="21"/>
        <v>0</v>
      </c>
    </row>
    <row r="453" spans="1:10" x14ac:dyDescent="0.15">
      <c r="A453" s="12">
        <v>452</v>
      </c>
      <c r="B453" s="6" t="s">
        <v>622</v>
      </c>
      <c r="C453" s="6" t="s">
        <v>634</v>
      </c>
      <c r="D453" s="24">
        <v>268.39999999999998</v>
      </c>
      <c r="E453" s="15" t="s">
        <v>638</v>
      </c>
      <c r="F453" s="28" t="s">
        <v>637</v>
      </c>
      <c r="G453" s="8">
        <v>268.39999999999998</v>
      </c>
      <c r="H453" s="12" t="s">
        <v>50</v>
      </c>
      <c r="I453" s="6">
        <f t="shared" ref="I453:I516" si="22">F453-E453</f>
        <v>-4</v>
      </c>
      <c r="J453" s="8">
        <f t="shared" ref="J453:J516" si="23">I453*D453</f>
        <v>-1073.5999999999999</v>
      </c>
    </row>
    <row r="454" spans="1:10" x14ac:dyDescent="0.15">
      <c r="A454" s="12">
        <v>453</v>
      </c>
      <c r="B454" s="6" t="s">
        <v>674</v>
      </c>
      <c r="C454" s="6" t="s">
        <v>740</v>
      </c>
      <c r="D454" s="24">
        <v>317.2</v>
      </c>
      <c r="E454" s="15" t="s">
        <v>643</v>
      </c>
      <c r="F454" s="28" t="s">
        <v>643</v>
      </c>
      <c r="G454" s="8">
        <v>317.2</v>
      </c>
      <c r="H454" s="12" t="s">
        <v>50</v>
      </c>
      <c r="I454" s="6">
        <f t="shared" si="22"/>
        <v>0</v>
      </c>
      <c r="J454" s="8">
        <f t="shared" si="23"/>
        <v>0</v>
      </c>
    </row>
    <row r="455" spans="1:10" x14ac:dyDescent="0.15">
      <c r="A455" s="12">
        <v>454</v>
      </c>
      <c r="B455" s="6" t="s">
        <v>675</v>
      </c>
      <c r="C455" s="6" t="s">
        <v>740</v>
      </c>
      <c r="D455" s="24">
        <v>124.99</v>
      </c>
      <c r="E455" s="15" t="s">
        <v>740</v>
      </c>
      <c r="F455" s="28" t="s">
        <v>750</v>
      </c>
      <c r="G455" s="8">
        <v>124.99</v>
      </c>
      <c r="H455" s="12" t="s">
        <v>50</v>
      </c>
      <c r="I455" s="6">
        <f t="shared" si="22"/>
        <v>28</v>
      </c>
      <c r="J455" s="8">
        <f t="shared" si="23"/>
        <v>3499.72</v>
      </c>
    </row>
    <row r="456" spans="1:10" x14ac:dyDescent="0.15">
      <c r="A456" s="12">
        <v>455</v>
      </c>
      <c r="B456" s="6" t="s">
        <v>676</v>
      </c>
      <c r="C456" s="6" t="s">
        <v>741</v>
      </c>
      <c r="D456" s="24">
        <v>1089.51</v>
      </c>
      <c r="E456" s="15" t="s">
        <v>643</v>
      </c>
      <c r="F456" s="28" t="s">
        <v>643</v>
      </c>
      <c r="G456" s="8">
        <v>1089.51</v>
      </c>
      <c r="H456" s="12" t="s">
        <v>50</v>
      </c>
      <c r="I456" s="6">
        <f t="shared" si="22"/>
        <v>0</v>
      </c>
      <c r="J456" s="8">
        <f t="shared" si="23"/>
        <v>0</v>
      </c>
    </row>
    <row r="457" spans="1:10" x14ac:dyDescent="0.15">
      <c r="A457" s="12">
        <v>456</v>
      </c>
      <c r="B457" s="6" t="s">
        <v>677</v>
      </c>
      <c r="C457" s="6" t="s">
        <v>741</v>
      </c>
      <c r="D457" s="24">
        <v>119.9</v>
      </c>
      <c r="E457" s="15" t="s">
        <v>643</v>
      </c>
      <c r="F457" s="28" t="s">
        <v>643</v>
      </c>
      <c r="G457" s="8">
        <v>119.9</v>
      </c>
      <c r="H457" s="12" t="s">
        <v>50</v>
      </c>
      <c r="I457" s="6">
        <f t="shared" si="22"/>
        <v>0</v>
      </c>
      <c r="J457" s="8">
        <f t="shared" si="23"/>
        <v>0</v>
      </c>
    </row>
    <row r="458" spans="1:10" x14ac:dyDescent="0.15">
      <c r="A458" s="12">
        <v>457</v>
      </c>
      <c r="B458" s="6" t="s">
        <v>678</v>
      </c>
      <c r="C458" s="6" t="s">
        <v>742</v>
      </c>
      <c r="D458" s="24">
        <v>1903.2</v>
      </c>
      <c r="E458" s="15" t="s">
        <v>742</v>
      </c>
      <c r="F458" s="28" t="s">
        <v>745</v>
      </c>
      <c r="G458" s="8">
        <v>1603.2</v>
      </c>
      <c r="H458" s="12" t="s">
        <v>50</v>
      </c>
      <c r="I458" s="6">
        <f t="shared" si="22"/>
        <v>9</v>
      </c>
      <c r="J458" s="8">
        <f t="shared" si="23"/>
        <v>17128.8</v>
      </c>
    </row>
    <row r="459" spans="1:10" x14ac:dyDescent="0.15">
      <c r="A459" s="12">
        <v>458</v>
      </c>
      <c r="B459" s="6" t="s">
        <v>679</v>
      </c>
      <c r="C459" s="6" t="s">
        <v>637</v>
      </c>
      <c r="D459" s="24">
        <v>10972.8</v>
      </c>
      <c r="E459" s="15" t="s">
        <v>772</v>
      </c>
      <c r="F459" s="28" t="s">
        <v>643</v>
      </c>
      <c r="G459" s="8">
        <v>10972.8</v>
      </c>
      <c r="H459" s="12" t="s">
        <v>50</v>
      </c>
      <c r="I459" s="6">
        <f t="shared" si="22"/>
        <v>3</v>
      </c>
      <c r="J459" s="8">
        <f t="shared" si="23"/>
        <v>32918.399999999994</v>
      </c>
    </row>
    <row r="460" spans="1:10" x14ac:dyDescent="0.15">
      <c r="A460" s="12">
        <v>459</v>
      </c>
      <c r="B460" s="6" t="s">
        <v>680</v>
      </c>
      <c r="C460" s="6" t="s">
        <v>637</v>
      </c>
      <c r="D460" s="24">
        <v>22693.119999999999</v>
      </c>
      <c r="E460" s="15" t="s">
        <v>638</v>
      </c>
      <c r="F460" s="28" t="s">
        <v>745</v>
      </c>
      <c r="G460" s="8">
        <v>19116.02</v>
      </c>
      <c r="H460" s="12" t="s">
        <v>50</v>
      </c>
      <c r="I460" s="6">
        <f t="shared" si="22"/>
        <v>4</v>
      </c>
      <c r="J460" s="8">
        <f t="shared" si="23"/>
        <v>90772.479999999996</v>
      </c>
    </row>
    <row r="461" spans="1:10" x14ac:dyDescent="0.15">
      <c r="A461" s="12">
        <v>460</v>
      </c>
      <c r="B461" s="6" t="s">
        <v>681</v>
      </c>
      <c r="C461" s="6" t="s">
        <v>639</v>
      </c>
      <c r="D461" s="24">
        <v>133</v>
      </c>
      <c r="E461" s="15" t="s">
        <v>643</v>
      </c>
      <c r="F461" s="28" t="s">
        <v>643</v>
      </c>
      <c r="G461" s="8">
        <v>133</v>
      </c>
      <c r="H461" s="12" t="s">
        <v>50</v>
      </c>
      <c r="I461" s="6">
        <f t="shared" si="22"/>
        <v>0</v>
      </c>
      <c r="J461" s="8">
        <f t="shared" si="23"/>
        <v>0</v>
      </c>
    </row>
    <row r="462" spans="1:10" x14ac:dyDescent="0.15">
      <c r="A462" s="12">
        <v>461</v>
      </c>
      <c r="B462" s="6" t="s">
        <v>682</v>
      </c>
      <c r="C462" s="6" t="s">
        <v>638</v>
      </c>
      <c r="D462" s="24">
        <v>1610.4</v>
      </c>
      <c r="E462" s="15" t="s">
        <v>643</v>
      </c>
      <c r="F462" s="28" t="s">
        <v>643</v>
      </c>
      <c r="G462" s="8">
        <v>1610.4</v>
      </c>
      <c r="H462" s="12" t="s">
        <v>50</v>
      </c>
      <c r="I462" s="6">
        <f t="shared" si="22"/>
        <v>0</v>
      </c>
      <c r="J462" s="8">
        <f t="shared" si="23"/>
        <v>0</v>
      </c>
    </row>
    <row r="463" spans="1:10" x14ac:dyDescent="0.15">
      <c r="A463" s="12">
        <v>462</v>
      </c>
      <c r="B463" s="6" t="s">
        <v>683</v>
      </c>
      <c r="C463" s="6" t="s">
        <v>638</v>
      </c>
      <c r="D463" s="24">
        <v>67.099999999999994</v>
      </c>
      <c r="E463" s="15" t="s">
        <v>643</v>
      </c>
      <c r="F463" s="28" t="s">
        <v>773</v>
      </c>
      <c r="G463" s="8">
        <v>67.099999999999994</v>
      </c>
      <c r="H463" s="12" t="s">
        <v>50</v>
      </c>
      <c r="I463" s="6">
        <f t="shared" si="22"/>
        <v>2</v>
      </c>
      <c r="J463" s="8">
        <f t="shared" si="23"/>
        <v>134.19999999999999</v>
      </c>
    </row>
    <row r="464" spans="1:10" x14ac:dyDescent="0.15">
      <c r="A464" s="12">
        <v>463</v>
      </c>
      <c r="B464" s="6" t="s">
        <v>684</v>
      </c>
      <c r="C464" s="6" t="s">
        <v>638</v>
      </c>
      <c r="D464" s="24">
        <v>721.84</v>
      </c>
      <c r="E464" s="15" t="s">
        <v>643</v>
      </c>
      <c r="F464" s="28" t="s">
        <v>643</v>
      </c>
      <c r="G464" s="8">
        <v>721.84</v>
      </c>
      <c r="H464" s="12" t="s">
        <v>50</v>
      </c>
      <c r="I464" s="6">
        <f t="shared" si="22"/>
        <v>0</v>
      </c>
      <c r="J464" s="8">
        <f t="shared" si="23"/>
        <v>0</v>
      </c>
    </row>
    <row r="465" spans="1:10" x14ac:dyDescent="0.15">
      <c r="A465" s="12">
        <v>464</v>
      </c>
      <c r="B465" s="6" t="s">
        <v>685</v>
      </c>
      <c r="C465" s="6" t="s">
        <v>638</v>
      </c>
      <c r="D465" s="24">
        <v>695.4</v>
      </c>
      <c r="E465" s="15" t="s">
        <v>643</v>
      </c>
      <c r="F465" s="28" t="s">
        <v>745</v>
      </c>
      <c r="G465" s="8">
        <v>695.4</v>
      </c>
      <c r="H465" s="12" t="s">
        <v>50</v>
      </c>
      <c r="I465" s="6">
        <f t="shared" si="22"/>
        <v>-26</v>
      </c>
      <c r="J465" s="8">
        <f t="shared" si="23"/>
        <v>-18080.399999999998</v>
      </c>
    </row>
    <row r="466" spans="1:10" x14ac:dyDescent="0.15">
      <c r="A466" s="12">
        <v>465</v>
      </c>
      <c r="B466" s="6" t="s">
        <v>686</v>
      </c>
      <c r="C466" s="6" t="s">
        <v>638</v>
      </c>
      <c r="D466" s="24">
        <v>4895.6400000000003</v>
      </c>
      <c r="E466" s="15" t="s">
        <v>638</v>
      </c>
      <c r="F466" s="28" t="s">
        <v>766</v>
      </c>
      <c r="G466" s="8">
        <v>4895.6400000000003</v>
      </c>
      <c r="H466" s="12" t="s">
        <v>50</v>
      </c>
      <c r="I466" s="6">
        <f t="shared" si="22"/>
        <v>18</v>
      </c>
      <c r="J466" s="8">
        <f t="shared" si="23"/>
        <v>88121.52</v>
      </c>
    </row>
    <row r="467" spans="1:10" x14ac:dyDescent="0.15">
      <c r="A467" s="12">
        <v>466</v>
      </c>
      <c r="B467" s="6" t="s">
        <v>687</v>
      </c>
      <c r="C467" s="6" t="s">
        <v>638</v>
      </c>
      <c r="D467" s="24">
        <v>4790.76</v>
      </c>
      <c r="E467" s="15" t="s">
        <v>643</v>
      </c>
      <c r="F467" s="28" t="s">
        <v>643</v>
      </c>
      <c r="G467" s="8">
        <v>4790.76</v>
      </c>
      <c r="H467" s="12" t="s">
        <v>50</v>
      </c>
      <c r="I467" s="6">
        <f t="shared" si="22"/>
        <v>0</v>
      </c>
      <c r="J467" s="8">
        <f t="shared" si="23"/>
        <v>0</v>
      </c>
    </row>
    <row r="468" spans="1:10" x14ac:dyDescent="0.15">
      <c r="A468" s="12">
        <v>467</v>
      </c>
      <c r="B468" s="6" t="s">
        <v>688</v>
      </c>
      <c r="C468" s="6" t="s">
        <v>638</v>
      </c>
      <c r="D468" s="24">
        <v>350.75</v>
      </c>
      <c r="E468" s="15" t="s">
        <v>643</v>
      </c>
      <c r="F468" s="28" t="s">
        <v>643</v>
      </c>
      <c r="G468" s="8">
        <v>350.75</v>
      </c>
      <c r="H468" s="12" t="s">
        <v>50</v>
      </c>
      <c r="I468" s="6">
        <f t="shared" si="22"/>
        <v>0</v>
      </c>
      <c r="J468" s="8">
        <f t="shared" si="23"/>
        <v>0</v>
      </c>
    </row>
    <row r="469" spans="1:10" x14ac:dyDescent="0.15">
      <c r="A469" s="12">
        <v>468</v>
      </c>
      <c r="B469" s="6" t="s">
        <v>689</v>
      </c>
      <c r="C469" s="6" t="s">
        <v>638</v>
      </c>
      <c r="D469" s="24">
        <v>559.98</v>
      </c>
      <c r="E469" s="15" t="s">
        <v>643</v>
      </c>
      <c r="F469" s="28" t="s">
        <v>643</v>
      </c>
      <c r="G469" s="8">
        <v>559.98</v>
      </c>
      <c r="H469" s="12" t="s">
        <v>50</v>
      </c>
      <c r="I469" s="6">
        <f t="shared" si="22"/>
        <v>0</v>
      </c>
      <c r="J469" s="8">
        <f t="shared" si="23"/>
        <v>0</v>
      </c>
    </row>
    <row r="470" spans="1:10" x14ac:dyDescent="0.15">
      <c r="A470" s="12">
        <v>469</v>
      </c>
      <c r="B470" s="6" t="s">
        <v>690</v>
      </c>
      <c r="C470" s="6" t="s">
        <v>743</v>
      </c>
      <c r="D470" s="24">
        <v>939.16</v>
      </c>
      <c r="E470" s="15" t="s">
        <v>767</v>
      </c>
      <c r="F470" s="28" t="s">
        <v>774</v>
      </c>
      <c r="G470" s="8">
        <v>939.16</v>
      </c>
      <c r="H470" s="12" t="s">
        <v>50</v>
      </c>
      <c r="I470" s="6">
        <f t="shared" si="22"/>
        <v>-2</v>
      </c>
      <c r="J470" s="8">
        <f t="shared" si="23"/>
        <v>-1878.32</v>
      </c>
    </row>
    <row r="471" spans="1:10" x14ac:dyDescent="0.15">
      <c r="A471" s="12">
        <v>470</v>
      </c>
      <c r="B471" s="6" t="s">
        <v>691</v>
      </c>
      <c r="C471" s="6" t="s">
        <v>743</v>
      </c>
      <c r="D471" s="24">
        <v>927.2</v>
      </c>
      <c r="E471" s="15">
        <v>42711</v>
      </c>
      <c r="F471" s="28" t="s">
        <v>759</v>
      </c>
      <c r="G471" s="8">
        <v>927.2</v>
      </c>
      <c r="H471" s="12" t="s">
        <v>50</v>
      </c>
      <c r="I471" s="6">
        <f t="shared" si="22"/>
        <v>0</v>
      </c>
      <c r="J471" s="8">
        <f t="shared" si="23"/>
        <v>0</v>
      </c>
    </row>
    <row r="472" spans="1:10" x14ac:dyDescent="0.15">
      <c r="A472" s="12">
        <v>471</v>
      </c>
      <c r="B472" s="6" t="s">
        <v>692</v>
      </c>
      <c r="C472" s="6" t="s">
        <v>744</v>
      </c>
      <c r="D472" s="24">
        <v>825</v>
      </c>
      <c r="E472" s="15" t="s">
        <v>767</v>
      </c>
      <c r="F472" s="28" t="s">
        <v>774</v>
      </c>
      <c r="G472" s="8">
        <v>825</v>
      </c>
      <c r="H472" s="12" t="s">
        <v>50</v>
      </c>
      <c r="I472" s="6">
        <f t="shared" si="22"/>
        <v>-2</v>
      </c>
      <c r="J472" s="8">
        <f t="shared" si="23"/>
        <v>-1650</v>
      </c>
    </row>
    <row r="473" spans="1:10" x14ac:dyDescent="0.15">
      <c r="A473" s="12">
        <v>472</v>
      </c>
      <c r="B473" s="6" t="s">
        <v>693</v>
      </c>
      <c r="C473" s="6" t="s">
        <v>744</v>
      </c>
      <c r="D473" s="24">
        <v>1815</v>
      </c>
      <c r="E473" s="15" t="s">
        <v>767</v>
      </c>
      <c r="F473" s="28" t="s">
        <v>774</v>
      </c>
      <c r="G473" s="8">
        <v>1815</v>
      </c>
      <c r="H473" s="12" t="s">
        <v>50</v>
      </c>
      <c r="I473" s="6">
        <f t="shared" si="22"/>
        <v>-2</v>
      </c>
      <c r="J473" s="8">
        <f t="shared" si="23"/>
        <v>-3630</v>
      </c>
    </row>
    <row r="474" spans="1:10" x14ac:dyDescent="0.15">
      <c r="A474" s="12">
        <v>473</v>
      </c>
      <c r="B474" s="6" t="s">
        <v>694</v>
      </c>
      <c r="C474" s="6" t="s">
        <v>744</v>
      </c>
      <c r="D474" s="24">
        <v>1650</v>
      </c>
      <c r="E474" s="15" t="s">
        <v>767</v>
      </c>
      <c r="F474" s="28" t="s">
        <v>774</v>
      </c>
      <c r="G474" s="8">
        <v>1650</v>
      </c>
      <c r="H474" s="12" t="s">
        <v>50</v>
      </c>
      <c r="I474" s="6">
        <f t="shared" si="22"/>
        <v>-2</v>
      </c>
      <c r="J474" s="8">
        <f t="shared" si="23"/>
        <v>-3300</v>
      </c>
    </row>
    <row r="475" spans="1:10" x14ac:dyDescent="0.15">
      <c r="A475" s="12">
        <v>474</v>
      </c>
      <c r="B475" s="6" t="s">
        <v>695</v>
      </c>
      <c r="C475" s="6" t="s">
        <v>745</v>
      </c>
      <c r="D475" s="24">
        <v>94022</v>
      </c>
      <c r="E475" s="15" t="s">
        <v>775</v>
      </c>
      <c r="F475" s="28" t="s">
        <v>774</v>
      </c>
      <c r="G475" s="8">
        <v>94022</v>
      </c>
      <c r="H475" s="12" t="s">
        <v>50</v>
      </c>
      <c r="I475" s="6">
        <f t="shared" si="22"/>
        <v>-6</v>
      </c>
      <c r="J475" s="8">
        <f t="shared" si="23"/>
        <v>-564132</v>
      </c>
    </row>
    <row r="476" spans="1:10" x14ac:dyDescent="0.15">
      <c r="A476" s="12">
        <v>475</v>
      </c>
      <c r="B476" s="6" t="s">
        <v>696</v>
      </c>
      <c r="C476" s="6" t="s">
        <v>745</v>
      </c>
      <c r="D476" s="24">
        <v>3524.73</v>
      </c>
      <c r="E476" s="15" t="s">
        <v>767</v>
      </c>
      <c r="F476" s="28" t="s">
        <v>774</v>
      </c>
      <c r="G476" s="8">
        <v>2969.13</v>
      </c>
      <c r="H476" s="12" t="s">
        <v>50</v>
      </c>
      <c r="I476" s="6">
        <f t="shared" si="22"/>
        <v>-2</v>
      </c>
      <c r="J476" s="8">
        <f t="shared" si="23"/>
        <v>-7049.46</v>
      </c>
    </row>
    <row r="477" spans="1:10" x14ac:dyDescent="0.15">
      <c r="A477" s="12">
        <v>476</v>
      </c>
      <c r="B477" s="6" t="s">
        <v>697</v>
      </c>
      <c r="C477" s="6" t="s">
        <v>745</v>
      </c>
      <c r="D477" s="24">
        <v>2513.4899999999998</v>
      </c>
      <c r="E477" s="15" t="s">
        <v>767</v>
      </c>
      <c r="F477" s="28" t="s">
        <v>774</v>
      </c>
      <c r="G477" s="8">
        <v>2117.29</v>
      </c>
      <c r="H477" s="12" t="s">
        <v>50</v>
      </c>
      <c r="I477" s="6">
        <f t="shared" si="22"/>
        <v>-2</v>
      </c>
      <c r="J477" s="8">
        <f t="shared" si="23"/>
        <v>-5026.9799999999996</v>
      </c>
    </row>
    <row r="478" spans="1:10" x14ac:dyDescent="0.15">
      <c r="A478" s="12">
        <v>477</v>
      </c>
      <c r="B478" s="6" t="s">
        <v>698</v>
      </c>
      <c r="C478" s="6" t="s">
        <v>745</v>
      </c>
      <c r="D478" s="24">
        <v>1366.08</v>
      </c>
      <c r="E478" s="15" t="s">
        <v>745</v>
      </c>
      <c r="F478" s="28" t="s">
        <v>758</v>
      </c>
      <c r="G478" s="8">
        <v>1366.08</v>
      </c>
      <c r="H478" s="12" t="s">
        <v>50</v>
      </c>
      <c r="I478" s="6">
        <f t="shared" si="22"/>
        <v>32</v>
      </c>
      <c r="J478" s="8">
        <f t="shared" si="23"/>
        <v>43714.559999999998</v>
      </c>
    </row>
    <row r="479" spans="1:10" x14ac:dyDescent="0.15">
      <c r="A479" s="12">
        <v>478</v>
      </c>
      <c r="B479" s="6" t="s">
        <v>699</v>
      </c>
      <c r="C479" s="6" t="s">
        <v>745</v>
      </c>
      <c r="D479" s="24">
        <v>706.38</v>
      </c>
      <c r="E479" s="15" t="s">
        <v>745</v>
      </c>
      <c r="F479" s="28" t="s">
        <v>750</v>
      </c>
      <c r="G479" s="8">
        <v>706.38</v>
      </c>
      <c r="H479" s="12" t="s">
        <v>50</v>
      </c>
      <c r="I479" s="6">
        <f t="shared" si="22"/>
        <v>13</v>
      </c>
      <c r="J479" s="8">
        <f t="shared" si="23"/>
        <v>9182.94</v>
      </c>
    </row>
    <row r="480" spans="1:10" x14ac:dyDescent="0.15">
      <c r="A480" s="12">
        <v>479</v>
      </c>
      <c r="B480" s="6" t="s">
        <v>700</v>
      </c>
      <c r="C480" s="6" t="s">
        <v>642</v>
      </c>
      <c r="D480" s="24">
        <v>225.7</v>
      </c>
      <c r="E480" s="15" t="s">
        <v>767</v>
      </c>
      <c r="F480" s="28" t="s">
        <v>774</v>
      </c>
      <c r="G480" s="8">
        <v>225.7</v>
      </c>
      <c r="H480" s="12" t="s">
        <v>50</v>
      </c>
      <c r="I480" s="6">
        <f t="shared" si="22"/>
        <v>-2</v>
      </c>
      <c r="J480" s="8">
        <f t="shared" si="23"/>
        <v>-451.4</v>
      </c>
    </row>
    <row r="481" spans="1:10" x14ac:dyDescent="0.15">
      <c r="A481" s="12">
        <v>480</v>
      </c>
      <c r="B481" s="6" t="s">
        <v>701</v>
      </c>
      <c r="C481" s="6" t="s">
        <v>642</v>
      </c>
      <c r="D481" s="24">
        <v>3088.99</v>
      </c>
      <c r="E481" s="15" t="s">
        <v>776</v>
      </c>
      <c r="F481" s="28" t="s">
        <v>758</v>
      </c>
      <c r="G481" s="8">
        <v>3088.99</v>
      </c>
      <c r="H481" s="12" t="s">
        <v>50</v>
      </c>
      <c r="I481" s="6">
        <f t="shared" si="22"/>
        <v>-56</v>
      </c>
      <c r="J481" s="8">
        <f t="shared" si="23"/>
        <v>-172983.44</v>
      </c>
    </row>
    <row r="482" spans="1:10" x14ac:dyDescent="0.15">
      <c r="A482" s="12">
        <v>481</v>
      </c>
      <c r="B482" s="6" t="s">
        <v>702</v>
      </c>
      <c r="C482" s="6" t="s">
        <v>642</v>
      </c>
      <c r="D482" s="24">
        <v>340</v>
      </c>
      <c r="E482" s="15" t="s">
        <v>767</v>
      </c>
      <c r="F482" s="28" t="s">
        <v>774</v>
      </c>
      <c r="G482" s="8">
        <v>300</v>
      </c>
      <c r="H482" s="12" t="s">
        <v>50</v>
      </c>
      <c r="I482" s="6">
        <f t="shared" si="22"/>
        <v>-2</v>
      </c>
      <c r="J482" s="8">
        <f t="shared" si="23"/>
        <v>-680</v>
      </c>
    </row>
    <row r="483" spans="1:10" x14ac:dyDescent="0.15">
      <c r="A483" s="12">
        <v>482</v>
      </c>
      <c r="B483" s="6" t="s">
        <v>703</v>
      </c>
      <c r="C483" s="6" t="s">
        <v>642</v>
      </c>
      <c r="D483" s="24">
        <v>1701.9</v>
      </c>
      <c r="E483" s="15" t="s">
        <v>767</v>
      </c>
      <c r="F483" s="28" t="s">
        <v>774</v>
      </c>
      <c r="G483" s="8">
        <v>1701.9</v>
      </c>
      <c r="H483" s="12" t="s">
        <v>50</v>
      </c>
      <c r="I483" s="6">
        <f t="shared" si="22"/>
        <v>-2</v>
      </c>
      <c r="J483" s="8">
        <f t="shared" si="23"/>
        <v>-3403.8</v>
      </c>
    </row>
    <row r="484" spans="1:10" x14ac:dyDescent="0.15">
      <c r="A484" s="12">
        <v>483</v>
      </c>
      <c r="B484" s="6" t="s">
        <v>704</v>
      </c>
      <c r="C484" s="6" t="s">
        <v>746</v>
      </c>
      <c r="D484" s="24">
        <v>378.2</v>
      </c>
      <c r="E484" s="15" t="s">
        <v>767</v>
      </c>
      <c r="F484" s="28" t="s">
        <v>774</v>
      </c>
      <c r="G484" s="8">
        <v>378.2</v>
      </c>
      <c r="H484" s="12" t="s">
        <v>50</v>
      </c>
      <c r="I484" s="6">
        <f t="shared" si="22"/>
        <v>-2</v>
      </c>
      <c r="J484" s="8">
        <f t="shared" si="23"/>
        <v>-756.4</v>
      </c>
    </row>
    <row r="485" spans="1:10" x14ac:dyDescent="0.15">
      <c r="A485" s="12">
        <v>484</v>
      </c>
      <c r="B485" s="6" t="s">
        <v>705</v>
      </c>
      <c r="C485" s="6" t="s">
        <v>747</v>
      </c>
      <c r="D485" s="24">
        <v>1016.4</v>
      </c>
      <c r="E485" s="15" t="s">
        <v>767</v>
      </c>
      <c r="F485" s="28" t="s">
        <v>774</v>
      </c>
      <c r="G485" s="8">
        <v>1016.4</v>
      </c>
      <c r="H485" s="12" t="s">
        <v>50</v>
      </c>
      <c r="I485" s="6">
        <f t="shared" si="22"/>
        <v>-2</v>
      </c>
      <c r="J485" s="8">
        <f t="shared" si="23"/>
        <v>-2032.8</v>
      </c>
    </row>
    <row r="486" spans="1:10" x14ac:dyDescent="0.15">
      <c r="A486" s="12">
        <v>485</v>
      </c>
      <c r="B486" s="6" t="s">
        <v>706</v>
      </c>
      <c r="C486" s="6" t="s">
        <v>748</v>
      </c>
      <c r="D486" s="24">
        <v>866.2</v>
      </c>
      <c r="E486" s="15" t="s">
        <v>767</v>
      </c>
      <c r="F486" s="28" t="s">
        <v>774</v>
      </c>
      <c r="G486" s="8">
        <v>866.2</v>
      </c>
      <c r="H486" s="12" t="s">
        <v>50</v>
      </c>
      <c r="I486" s="6">
        <f t="shared" si="22"/>
        <v>-2</v>
      </c>
      <c r="J486" s="8">
        <f t="shared" si="23"/>
        <v>-1732.4</v>
      </c>
    </row>
    <row r="487" spans="1:10" x14ac:dyDescent="0.15">
      <c r="A487" s="12">
        <v>486</v>
      </c>
      <c r="B487" s="6" t="s">
        <v>14</v>
      </c>
      <c r="C487" s="6" t="s">
        <v>748</v>
      </c>
      <c r="D487" s="24">
        <v>4266.1000000000004</v>
      </c>
      <c r="E487" s="15" t="s">
        <v>748</v>
      </c>
      <c r="F487" s="28" t="s">
        <v>750</v>
      </c>
      <c r="G487" s="8">
        <v>4266.1000000000004</v>
      </c>
      <c r="H487" s="12" t="s">
        <v>50</v>
      </c>
      <c r="I487" s="6">
        <f t="shared" si="22"/>
        <v>7</v>
      </c>
      <c r="J487" s="8">
        <f t="shared" si="23"/>
        <v>29862.700000000004</v>
      </c>
    </row>
    <row r="488" spans="1:10" x14ac:dyDescent="0.15">
      <c r="A488" s="12">
        <v>487</v>
      </c>
      <c r="B488" s="6" t="s">
        <v>707</v>
      </c>
      <c r="C488" s="6" t="s">
        <v>748</v>
      </c>
      <c r="D488" s="24">
        <v>274.89999999999998</v>
      </c>
      <c r="E488" s="15" t="s">
        <v>748</v>
      </c>
      <c r="F488" s="28" t="s">
        <v>777</v>
      </c>
      <c r="G488" s="8">
        <v>274.89999999999998</v>
      </c>
      <c r="H488" s="12" t="s">
        <v>50</v>
      </c>
      <c r="I488" s="6">
        <f t="shared" si="22"/>
        <v>35</v>
      </c>
      <c r="J488" s="8">
        <f t="shared" si="23"/>
        <v>9621.5</v>
      </c>
    </row>
    <row r="489" spans="1:10" x14ac:dyDescent="0.15">
      <c r="A489" s="12">
        <v>488</v>
      </c>
      <c r="B489" s="6" t="s">
        <v>708</v>
      </c>
      <c r="C489" s="6" t="s">
        <v>749</v>
      </c>
      <c r="D489" s="24">
        <v>29865.599999999999</v>
      </c>
      <c r="E489" s="15" t="s">
        <v>767</v>
      </c>
      <c r="F489" s="28" t="s">
        <v>774</v>
      </c>
      <c r="G489" s="8">
        <v>25065.599999999999</v>
      </c>
      <c r="H489" s="12" t="s">
        <v>50</v>
      </c>
      <c r="I489" s="6">
        <f t="shared" si="22"/>
        <v>-2</v>
      </c>
      <c r="J489" s="8">
        <f t="shared" si="23"/>
        <v>-59731.199999999997</v>
      </c>
    </row>
    <row r="490" spans="1:10" x14ac:dyDescent="0.15">
      <c r="A490" s="12">
        <v>489</v>
      </c>
      <c r="B490" s="6" t="s">
        <v>709</v>
      </c>
      <c r="C490" s="6" t="s">
        <v>750</v>
      </c>
      <c r="D490" s="24">
        <v>825</v>
      </c>
      <c r="E490" s="15" t="s">
        <v>767</v>
      </c>
      <c r="F490" s="28" t="s">
        <v>774</v>
      </c>
      <c r="G490" s="8">
        <v>825</v>
      </c>
      <c r="H490" s="12" t="s">
        <v>50</v>
      </c>
      <c r="I490" s="6">
        <f t="shared" si="22"/>
        <v>-2</v>
      </c>
      <c r="J490" s="8">
        <f t="shared" si="23"/>
        <v>-1650</v>
      </c>
    </row>
    <row r="491" spans="1:10" x14ac:dyDescent="0.15">
      <c r="A491" s="12">
        <v>490</v>
      </c>
      <c r="B491" s="6" t="s">
        <v>710</v>
      </c>
      <c r="C491" s="6" t="s">
        <v>750</v>
      </c>
      <c r="D491" s="24">
        <v>476.41</v>
      </c>
      <c r="E491" s="15" t="s">
        <v>767</v>
      </c>
      <c r="F491" s="28" t="s">
        <v>774</v>
      </c>
      <c r="G491" s="8">
        <v>476.41</v>
      </c>
      <c r="H491" s="12" t="s">
        <v>50</v>
      </c>
      <c r="I491" s="6">
        <f t="shared" si="22"/>
        <v>-2</v>
      </c>
      <c r="J491" s="8">
        <f t="shared" si="23"/>
        <v>-952.82</v>
      </c>
    </row>
    <row r="492" spans="1:10" x14ac:dyDescent="0.15">
      <c r="A492" s="12">
        <v>491</v>
      </c>
      <c r="B492" s="6" t="s">
        <v>711</v>
      </c>
      <c r="C492" s="6" t="s">
        <v>751</v>
      </c>
      <c r="D492" s="24">
        <v>1512.17</v>
      </c>
      <c r="E492" s="15" t="s">
        <v>751</v>
      </c>
      <c r="F492" s="28" t="s">
        <v>643</v>
      </c>
      <c r="G492" s="8">
        <v>1264.27</v>
      </c>
      <c r="H492" s="12" t="s">
        <v>50</v>
      </c>
      <c r="I492" s="6">
        <f t="shared" si="22"/>
        <v>9</v>
      </c>
      <c r="J492" s="8">
        <f t="shared" si="23"/>
        <v>13609.53</v>
      </c>
    </row>
    <row r="493" spans="1:10" x14ac:dyDescent="0.15">
      <c r="A493" s="12">
        <v>492</v>
      </c>
      <c r="B493" s="6" t="s">
        <v>11</v>
      </c>
      <c r="C493" s="6" t="s">
        <v>751</v>
      </c>
      <c r="D493" s="24">
        <v>71980</v>
      </c>
      <c r="E493" s="15" t="s">
        <v>643</v>
      </c>
      <c r="F493" s="28" t="s">
        <v>773</v>
      </c>
      <c r="G493" s="8">
        <v>71980</v>
      </c>
      <c r="H493" s="12" t="s">
        <v>50</v>
      </c>
      <c r="I493" s="6">
        <f t="shared" si="22"/>
        <v>2</v>
      </c>
      <c r="J493" s="8">
        <f t="shared" si="23"/>
        <v>143960</v>
      </c>
    </row>
    <row r="494" spans="1:10" x14ac:dyDescent="0.15">
      <c r="A494" s="12">
        <v>493</v>
      </c>
      <c r="B494" s="6" t="s">
        <v>303</v>
      </c>
      <c r="C494" s="6" t="s">
        <v>752</v>
      </c>
      <c r="D494" s="24">
        <v>1512.17</v>
      </c>
      <c r="E494" s="15" t="s">
        <v>643</v>
      </c>
      <c r="F494" s="28" t="s">
        <v>643</v>
      </c>
      <c r="G494" s="8">
        <v>1264.27</v>
      </c>
      <c r="H494" s="12" t="s">
        <v>50</v>
      </c>
      <c r="I494" s="6">
        <f t="shared" si="22"/>
        <v>0</v>
      </c>
      <c r="J494" s="8">
        <f t="shared" si="23"/>
        <v>0</v>
      </c>
    </row>
    <row r="495" spans="1:10" x14ac:dyDescent="0.15">
      <c r="A495" s="12">
        <v>494</v>
      </c>
      <c r="B495" s="6" t="s">
        <v>712</v>
      </c>
      <c r="C495" s="6" t="s">
        <v>752</v>
      </c>
      <c r="D495" s="24">
        <v>2803.96</v>
      </c>
      <c r="E495" s="15" t="s">
        <v>752</v>
      </c>
      <c r="F495" s="28" t="s">
        <v>753</v>
      </c>
      <c r="G495" s="8">
        <v>2803.96</v>
      </c>
      <c r="H495" s="12" t="s">
        <v>50</v>
      </c>
      <c r="I495" s="6">
        <f t="shared" si="22"/>
        <v>1</v>
      </c>
      <c r="J495" s="8">
        <f t="shared" si="23"/>
        <v>2803.96</v>
      </c>
    </row>
    <row r="496" spans="1:10" x14ac:dyDescent="0.15">
      <c r="A496" s="12">
        <v>495</v>
      </c>
      <c r="B496" s="6" t="s">
        <v>6</v>
      </c>
      <c r="C496" s="6" t="s">
        <v>753</v>
      </c>
      <c r="D496" s="24">
        <v>252.03</v>
      </c>
      <c r="E496" s="15" t="s">
        <v>643</v>
      </c>
      <c r="F496" s="28" t="s">
        <v>773</v>
      </c>
      <c r="G496" s="8">
        <v>210.71</v>
      </c>
      <c r="H496" s="12" t="s">
        <v>50</v>
      </c>
      <c r="I496" s="6">
        <f t="shared" si="22"/>
        <v>2</v>
      </c>
      <c r="J496" s="8">
        <f t="shared" si="23"/>
        <v>504.06</v>
      </c>
    </row>
    <row r="497" spans="1:10" x14ac:dyDescent="0.15">
      <c r="A497" s="12">
        <v>496</v>
      </c>
      <c r="B497" s="6" t="s">
        <v>367</v>
      </c>
      <c r="C497" s="6" t="s">
        <v>753</v>
      </c>
      <c r="D497" s="24">
        <v>138837.95000000001</v>
      </c>
      <c r="E497" s="15" t="s">
        <v>643</v>
      </c>
      <c r="F497" s="28" t="s">
        <v>778</v>
      </c>
      <c r="G497" s="8">
        <v>138837.95000000001</v>
      </c>
      <c r="H497" s="12" t="s">
        <v>50</v>
      </c>
      <c r="I497" s="6">
        <f t="shared" si="22"/>
        <v>20</v>
      </c>
      <c r="J497" s="8">
        <f t="shared" si="23"/>
        <v>2776759</v>
      </c>
    </row>
    <row r="498" spans="1:10" x14ac:dyDescent="0.15">
      <c r="A498" s="12">
        <v>497</v>
      </c>
      <c r="B498" s="6" t="s">
        <v>713</v>
      </c>
      <c r="C498" s="6" t="s">
        <v>753</v>
      </c>
      <c r="D498" s="24">
        <v>14</v>
      </c>
      <c r="E498" s="15" t="s">
        <v>771</v>
      </c>
      <c r="F498" s="28" t="s">
        <v>774</v>
      </c>
      <c r="G498" s="8">
        <v>14</v>
      </c>
      <c r="H498" s="12" t="s">
        <v>50</v>
      </c>
      <c r="I498" s="6">
        <f t="shared" si="22"/>
        <v>6</v>
      </c>
      <c r="J498" s="8">
        <f t="shared" si="23"/>
        <v>84</v>
      </c>
    </row>
    <row r="499" spans="1:10" x14ac:dyDescent="0.15">
      <c r="A499" s="12">
        <v>498</v>
      </c>
      <c r="B499" s="6" t="s">
        <v>714</v>
      </c>
      <c r="C499" s="6" t="s">
        <v>753</v>
      </c>
      <c r="D499" s="24">
        <v>42</v>
      </c>
      <c r="E499" s="15" t="s">
        <v>771</v>
      </c>
      <c r="F499" s="28" t="s">
        <v>774</v>
      </c>
      <c r="G499" s="8">
        <v>42</v>
      </c>
      <c r="H499" s="12" t="s">
        <v>50</v>
      </c>
      <c r="I499" s="6">
        <f t="shared" si="22"/>
        <v>6</v>
      </c>
      <c r="J499" s="8">
        <f t="shared" si="23"/>
        <v>252</v>
      </c>
    </row>
    <row r="500" spans="1:10" x14ac:dyDescent="0.15">
      <c r="A500" s="12">
        <v>499</v>
      </c>
      <c r="B500" s="6" t="s">
        <v>715</v>
      </c>
      <c r="C500" s="6" t="s">
        <v>753</v>
      </c>
      <c r="D500" s="24">
        <v>546.79999999999995</v>
      </c>
      <c r="E500" s="15" t="s">
        <v>767</v>
      </c>
      <c r="F500" s="28" t="s">
        <v>774</v>
      </c>
      <c r="G500" s="8">
        <v>546.79999999999995</v>
      </c>
      <c r="H500" s="12" t="s">
        <v>50</v>
      </c>
      <c r="I500" s="6">
        <f t="shared" si="22"/>
        <v>-2</v>
      </c>
      <c r="J500" s="8">
        <f t="shared" si="23"/>
        <v>-1093.5999999999999</v>
      </c>
    </row>
    <row r="501" spans="1:10" x14ac:dyDescent="0.15">
      <c r="A501" s="12">
        <v>500</v>
      </c>
      <c r="B501" s="6" t="s">
        <v>716</v>
      </c>
      <c r="C501" s="6" t="s">
        <v>754</v>
      </c>
      <c r="D501" s="24">
        <v>255</v>
      </c>
      <c r="E501" s="15" t="s">
        <v>643</v>
      </c>
      <c r="F501" s="28" t="s">
        <v>643</v>
      </c>
      <c r="G501" s="8">
        <v>217.5</v>
      </c>
      <c r="H501" s="12" t="s">
        <v>50</v>
      </c>
      <c r="I501" s="6">
        <f t="shared" si="22"/>
        <v>0</v>
      </c>
      <c r="J501" s="8">
        <f t="shared" si="23"/>
        <v>0</v>
      </c>
    </row>
    <row r="502" spans="1:10" x14ac:dyDescent="0.15">
      <c r="A502" s="12">
        <v>501</v>
      </c>
      <c r="B502" s="6" t="s">
        <v>717</v>
      </c>
      <c r="C502" s="6" t="s">
        <v>755</v>
      </c>
      <c r="D502" s="24">
        <v>497.76</v>
      </c>
      <c r="E502" s="15" t="s">
        <v>767</v>
      </c>
      <c r="F502" s="28" t="s">
        <v>774</v>
      </c>
      <c r="G502" s="8">
        <v>497.76</v>
      </c>
      <c r="H502" s="12" t="s">
        <v>50</v>
      </c>
      <c r="I502" s="6">
        <f t="shared" si="22"/>
        <v>-2</v>
      </c>
      <c r="J502" s="8">
        <f t="shared" si="23"/>
        <v>-995.52</v>
      </c>
    </row>
    <row r="503" spans="1:10" x14ac:dyDescent="0.15">
      <c r="A503" s="12">
        <v>502</v>
      </c>
      <c r="B503" s="6" t="s">
        <v>718</v>
      </c>
      <c r="C503" s="6" t="s">
        <v>643</v>
      </c>
      <c r="D503" s="24">
        <v>1647</v>
      </c>
      <c r="E503" s="15" t="s">
        <v>779</v>
      </c>
      <c r="F503" s="28" t="s">
        <v>774</v>
      </c>
      <c r="G503" s="8">
        <v>1647</v>
      </c>
      <c r="H503" s="12" t="s">
        <v>50</v>
      </c>
      <c r="I503" s="6">
        <f t="shared" si="22"/>
        <v>-1</v>
      </c>
      <c r="J503" s="8">
        <f t="shared" si="23"/>
        <v>-1647</v>
      </c>
    </row>
    <row r="504" spans="1:10" x14ac:dyDescent="0.15">
      <c r="A504" s="12">
        <v>503</v>
      </c>
      <c r="B504" s="6" t="s">
        <v>719</v>
      </c>
      <c r="C504" s="6" t="s">
        <v>643</v>
      </c>
      <c r="D504" s="24">
        <v>159</v>
      </c>
      <c r="E504" s="15" t="s">
        <v>767</v>
      </c>
      <c r="F504" s="28" t="s">
        <v>774</v>
      </c>
      <c r="G504" s="8">
        <v>159</v>
      </c>
      <c r="H504" s="12" t="s">
        <v>50</v>
      </c>
      <c r="I504" s="6">
        <f t="shared" si="22"/>
        <v>-2</v>
      </c>
      <c r="J504" s="8">
        <f t="shared" si="23"/>
        <v>-318</v>
      </c>
    </row>
    <row r="505" spans="1:10" x14ac:dyDescent="0.15">
      <c r="A505" s="12">
        <v>504</v>
      </c>
      <c r="B505" s="6" t="s">
        <v>720</v>
      </c>
      <c r="C505" s="6" t="s">
        <v>643</v>
      </c>
      <c r="D505" s="24">
        <v>721.84</v>
      </c>
      <c r="E505" s="15" t="s">
        <v>767</v>
      </c>
      <c r="F505" s="28" t="s">
        <v>774</v>
      </c>
      <c r="G505" s="8">
        <v>721.84</v>
      </c>
      <c r="H505" s="12" t="s">
        <v>50</v>
      </c>
      <c r="I505" s="6">
        <f t="shared" si="22"/>
        <v>-2</v>
      </c>
      <c r="J505" s="8">
        <f t="shared" si="23"/>
        <v>-1443.68</v>
      </c>
    </row>
    <row r="506" spans="1:10" x14ac:dyDescent="0.15">
      <c r="A506" s="12">
        <v>505</v>
      </c>
      <c r="B506" s="6" t="s">
        <v>721</v>
      </c>
      <c r="C506" s="6" t="s">
        <v>643</v>
      </c>
      <c r="D506" s="24">
        <v>549</v>
      </c>
      <c r="E506" s="15" t="s">
        <v>643</v>
      </c>
      <c r="F506" s="28" t="s">
        <v>773</v>
      </c>
      <c r="G506" s="8">
        <v>549</v>
      </c>
      <c r="H506" s="12" t="s">
        <v>50</v>
      </c>
      <c r="I506" s="6">
        <f t="shared" si="22"/>
        <v>2</v>
      </c>
      <c r="J506" s="8">
        <f t="shared" si="23"/>
        <v>1098</v>
      </c>
    </row>
    <row r="507" spans="1:10" x14ac:dyDescent="0.15">
      <c r="A507" s="12">
        <v>506</v>
      </c>
      <c r="B507" s="6" t="s">
        <v>722</v>
      </c>
      <c r="C507" s="6" t="s">
        <v>643</v>
      </c>
      <c r="D507" s="24">
        <v>350.75</v>
      </c>
      <c r="E507" s="15" t="s">
        <v>767</v>
      </c>
      <c r="F507" s="28" t="s">
        <v>774</v>
      </c>
      <c r="G507" s="8">
        <v>350.75</v>
      </c>
      <c r="H507" s="12" t="s">
        <v>50</v>
      </c>
      <c r="I507" s="6">
        <f t="shared" si="22"/>
        <v>-2</v>
      </c>
      <c r="J507" s="8">
        <f t="shared" si="23"/>
        <v>-701.5</v>
      </c>
    </row>
    <row r="508" spans="1:10" x14ac:dyDescent="0.15">
      <c r="A508" s="12">
        <v>507</v>
      </c>
      <c r="B508" s="6" t="s">
        <v>723</v>
      </c>
      <c r="C508" s="6" t="s">
        <v>756</v>
      </c>
      <c r="D508" s="24">
        <v>1361.48</v>
      </c>
      <c r="E508" s="15" t="s">
        <v>770</v>
      </c>
      <c r="F508" s="28" t="s">
        <v>771</v>
      </c>
      <c r="G508" s="8">
        <v>1361.48</v>
      </c>
      <c r="H508" s="12" t="s">
        <v>50</v>
      </c>
      <c r="I508" s="6">
        <f t="shared" si="22"/>
        <v>-10</v>
      </c>
      <c r="J508" s="8">
        <f t="shared" si="23"/>
        <v>-13614.8</v>
      </c>
    </row>
    <row r="509" spans="1:10" x14ac:dyDescent="0.15">
      <c r="A509" s="12">
        <v>508</v>
      </c>
      <c r="B509" s="6" t="s">
        <v>724</v>
      </c>
      <c r="C509" s="6" t="s">
        <v>757</v>
      </c>
      <c r="D509" s="24">
        <v>40908.199999999997</v>
      </c>
      <c r="E509" s="15" t="s">
        <v>767</v>
      </c>
      <c r="F509" s="28" t="s">
        <v>764</v>
      </c>
      <c r="G509" s="8">
        <v>34459.870000000003</v>
      </c>
      <c r="H509" s="12" t="s">
        <v>50</v>
      </c>
      <c r="I509" s="6">
        <f t="shared" si="22"/>
        <v>-12</v>
      </c>
      <c r="J509" s="8">
        <f t="shared" si="23"/>
        <v>-490898.39999999997</v>
      </c>
    </row>
    <row r="510" spans="1:10" x14ac:dyDescent="0.15">
      <c r="A510" s="12">
        <v>509</v>
      </c>
      <c r="B510" s="6" t="s">
        <v>6</v>
      </c>
      <c r="C510" s="6" t="s">
        <v>758</v>
      </c>
      <c r="D510" s="24">
        <v>2016.22</v>
      </c>
      <c r="E510" s="15" t="s">
        <v>767</v>
      </c>
      <c r="F510" s="28" t="s">
        <v>774</v>
      </c>
      <c r="G510" s="8">
        <v>1685.69</v>
      </c>
      <c r="H510" s="12" t="s">
        <v>50</v>
      </c>
      <c r="I510" s="6">
        <f t="shared" si="22"/>
        <v>-2</v>
      </c>
      <c r="J510" s="8">
        <f t="shared" si="23"/>
        <v>-4032.44</v>
      </c>
    </row>
    <row r="511" spans="1:10" x14ac:dyDescent="0.15">
      <c r="A511" s="12">
        <v>510</v>
      </c>
      <c r="B511" s="6" t="s">
        <v>488</v>
      </c>
      <c r="C511" s="6" t="s">
        <v>758</v>
      </c>
      <c r="D511" s="24">
        <v>2016.22</v>
      </c>
      <c r="E511" s="15" t="s">
        <v>767</v>
      </c>
      <c r="F511" s="28" t="s">
        <v>774</v>
      </c>
      <c r="G511" s="8">
        <v>1685.69</v>
      </c>
      <c r="H511" s="12" t="s">
        <v>50</v>
      </c>
      <c r="I511" s="6">
        <f t="shared" si="22"/>
        <v>-2</v>
      </c>
      <c r="J511" s="8">
        <f t="shared" si="23"/>
        <v>-4032.44</v>
      </c>
    </row>
    <row r="512" spans="1:10" x14ac:dyDescent="0.15">
      <c r="A512" s="12">
        <v>511</v>
      </c>
      <c r="B512" s="6" t="s">
        <v>725</v>
      </c>
      <c r="C512" s="6" t="s">
        <v>759</v>
      </c>
      <c r="D512" s="24">
        <v>252.03</v>
      </c>
      <c r="E512" s="15" t="s">
        <v>767</v>
      </c>
      <c r="F512" s="28" t="s">
        <v>774</v>
      </c>
      <c r="G512" s="8">
        <v>210.71</v>
      </c>
      <c r="H512" s="12" t="s">
        <v>50</v>
      </c>
      <c r="I512" s="6">
        <f t="shared" si="22"/>
        <v>-2</v>
      </c>
      <c r="J512" s="8">
        <f t="shared" si="23"/>
        <v>-504.06</v>
      </c>
    </row>
    <row r="513" spans="1:10" x14ac:dyDescent="0.15">
      <c r="A513" s="12">
        <v>512</v>
      </c>
      <c r="B513" s="6" t="s">
        <v>726</v>
      </c>
      <c r="C513" s="6" t="s">
        <v>759</v>
      </c>
      <c r="D513" s="24">
        <v>255.1</v>
      </c>
      <c r="E513" s="15" t="s">
        <v>759</v>
      </c>
      <c r="F513" s="28" t="s">
        <v>777</v>
      </c>
      <c r="G513" s="8">
        <v>255.1</v>
      </c>
      <c r="H513" s="12" t="s">
        <v>50</v>
      </c>
      <c r="I513" s="6">
        <f t="shared" si="22"/>
        <v>8</v>
      </c>
      <c r="J513" s="8">
        <f t="shared" si="23"/>
        <v>2040.8</v>
      </c>
    </row>
    <row r="514" spans="1:10" x14ac:dyDescent="0.15">
      <c r="A514" s="12">
        <v>513</v>
      </c>
      <c r="B514" s="6" t="s">
        <v>727</v>
      </c>
      <c r="C514" s="6" t="s">
        <v>760</v>
      </c>
      <c r="D514" s="24">
        <v>1241.48</v>
      </c>
      <c r="E514" s="15" t="s">
        <v>767</v>
      </c>
      <c r="F514" s="28" t="s">
        <v>774</v>
      </c>
      <c r="G514" s="8">
        <v>1241.48</v>
      </c>
      <c r="H514" s="12" t="s">
        <v>50</v>
      </c>
      <c r="I514" s="6">
        <f t="shared" si="22"/>
        <v>-2</v>
      </c>
      <c r="J514" s="8">
        <f t="shared" si="23"/>
        <v>-2482.96</v>
      </c>
    </row>
    <row r="515" spans="1:10" x14ac:dyDescent="0.15">
      <c r="A515" s="12">
        <v>514</v>
      </c>
      <c r="B515" s="6" t="s">
        <v>728</v>
      </c>
      <c r="C515" s="6" t="s">
        <v>760</v>
      </c>
      <c r="D515" s="24">
        <v>18.43</v>
      </c>
      <c r="E515" s="15" t="s">
        <v>760</v>
      </c>
      <c r="F515" s="28" t="s">
        <v>765</v>
      </c>
      <c r="G515" s="8">
        <v>18.43</v>
      </c>
      <c r="H515" s="12" t="s">
        <v>50</v>
      </c>
      <c r="I515" s="6">
        <f t="shared" si="22"/>
        <v>13</v>
      </c>
      <c r="J515" s="8">
        <f t="shared" si="23"/>
        <v>239.59</v>
      </c>
    </row>
    <row r="516" spans="1:10" x14ac:dyDescent="0.15">
      <c r="A516" s="12">
        <v>515</v>
      </c>
      <c r="B516" s="6" t="s">
        <v>729</v>
      </c>
      <c r="C516" s="6" t="s">
        <v>760</v>
      </c>
      <c r="D516" s="24">
        <v>11795.72</v>
      </c>
      <c r="E516" s="15" t="s">
        <v>760</v>
      </c>
      <c r="F516" s="28" t="s">
        <v>765</v>
      </c>
      <c r="G516" s="8">
        <v>7221.87</v>
      </c>
      <c r="H516" s="12" t="s">
        <v>50</v>
      </c>
      <c r="I516" s="6">
        <f t="shared" si="22"/>
        <v>13</v>
      </c>
      <c r="J516" s="8">
        <f t="shared" si="23"/>
        <v>153344.35999999999</v>
      </c>
    </row>
    <row r="517" spans="1:10" x14ac:dyDescent="0.15">
      <c r="A517" s="12">
        <v>516</v>
      </c>
      <c r="B517" s="6" t="s">
        <v>729</v>
      </c>
      <c r="C517" s="6" t="s">
        <v>760</v>
      </c>
      <c r="D517" s="24">
        <v>11795.72</v>
      </c>
      <c r="E517" s="15" t="s">
        <v>760</v>
      </c>
      <c r="F517" s="28" t="s">
        <v>780</v>
      </c>
      <c r="G517" s="8">
        <v>282.77999999999997</v>
      </c>
      <c r="H517" s="12" t="s">
        <v>50</v>
      </c>
      <c r="I517" s="6">
        <f t="shared" ref="I517:I524" si="24">F517-E517</f>
        <v>8</v>
      </c>
      <c r="J517" s="8">
        <f t="shared" ref="J517:J524" si="25">I517*D517</f>
        <v>94365.759999999995</v>
      </c>
    </row>
    <row r="518" spans="1:10" x14ac:dyDescent="0.15">
      <c r="A518" s="12">
        <v>517</v>
      </c>
      <c r="B518" s="6" t="s">
        <v>11</v>
      </c>
      <c r="C518" s="6" t="s">
        <v>761</v>
      </c>
      <c r="D518" s="24">
        <v>7812.3</v>
      </c>
      <c r="E518" s="15" t="s">
        <v>761</v>
      </c>
      <c r="F518" s="28" t="s">
        <v>768</v>
      </c>
      <c r="G518" s="8">
        <v>7812.3</v>
      </c>
      <c r="H518" s="12" t="s">
        <v>50</v>
      </c>
      <c r="I518" s="6">
        <f t="shared" si="24"/>
        <v>5</v>
      </c>
      <c r="J518" s="8">
        <f t="shared" si="25"/>
        <v>39061.5</v>
      </c>
    </row>
    <row r="519" spans="1:10" x14ac:dyDescent="0.15">
      <c r="A519" s="12">
        <v>518</v>
      </c>
      <c r="B519" s="6" t="s">
        <v>10</v>
      </c>
      <c r="C519" s="6" t="s">
        <v>762</v>
      </c>
      <c r="D519" s="24">
        <v>1474.98</v>
      </c>
      <c r="E519" s="15" t="s">
        <v>767</v>
      </c>
      <c r="F519" s="28" t="s">
        <v>774</v>
      </c>
      <c r="G519" s="8">
        <v>1185.77</v>
      </c>
      <c r="H519" s="12" t="s">
        <v>50</v>
      </c>
      <c r="I519" s="6">
        <f t="shared" si="24"/>
        <v>-2</v>
      </c>
      <c r="J519" s="8">
        <f t="shared" si="25"/>
        <v>-2949.96</v>
      </c>
    </row>
    <row r="520" spans="1:10" x14ac:dyDescent="0.15">
      <c r="A520" s="12">
        <v>519</v>
      </c>
      <c r="B520" s="6" t="s">
        <v>9</v>
      </c>
      <c r="C520" s="6" t="s">
        <v>763</v>
      </c>
      <c r="D520" s="24">
        <v>251.93</v>
      </c>
      <c r="E520" s="15" t="s">
        <v>767</v>
      </c>
      <c r="F520" s="28" t="s">
        <v>781</v>
      </c>
      <c r="G520" s="8">
        <v>210.63</v>
      </c>
      <c r="H520" s="12" t="s">
        <v>50</v>
      </c>
      <c r="I520" s="6">
        <f t="shared" si="24"/>
        <v>-9</v>
      </c>
      <c r="J520" s="8">
        <f t="shared" si="25"/>
        <v>-2267.37</v>
      </c>
    </row>
    <row r="521" spans="1:10" x14ac:dyDescent="0.15">
      <c r="A521" s="12">
        <v>520</v>
      </c>
      <c r="B521" s="6" t="s">
        <v>730</v>
      </c>
      <c r="C521" s="6" t="s">
        <v>763</v>
      </c>
      <c r="D521" s="24">
        <v>706.38</v>
      </c>
      <c r="E521" s="15" t="s">
        <v>767</v>
      </c>
      <c r="F521" s="28" t="s">
        <v>774</v>
      </c>
      <c r="G521" s="8">
        <v>706.38</v>
      </c>
      <c r="H521" s="12" t="s">
        <v>50</v>
      </c>
      <c r="I521" s="6">
        <f t="shared" si="24"/>
        <v>-2</v>
      </c>
      <c r="J521" s="8">
        <f t="shared" si="25"/>
        <v>-1412.76</v>
      </c>
    </row>
    <row r="522" spans="1:10" x14ac:dyDescent="0.15">
      <c r="A522" s="12">
        <v>521</v>
      </c>
      <c r="B522" s="6" t="s">
        <v>731</v>
      </c>
      <c r="C522" s="6" t="s">
        <v>764</v>
      </c>
      <c r="D522" s="24">
        <v>597.79999999999995</v>
      </c>
      <c r="E522" s="15" t="s">
        <v>767</v>
      </c>
      <c r="F522" s="28" t="s">
        <v>781</v>
      </c>
      <c r="G522" s="8">
        <v>597.79999999999995</v>
      </c>
      <c r="H522" s="12" t="s">
        <v>50</v>
      </c>
      <c r="I522" s="6">
        <f t="shared" si="24"/>
        <v>-9</v>
      </c>
      <c r="J522" s="8">
        <f t="shared" si="25"/>
        <v>-5380.2</v>
      </c>
    </row>
    <row r="523" spans="1:10" x14ac:dyDescent="0.15">
      <c r="A523" s="12">
        <v>522</v>
      </c>
      <c r="B523" s="6" t="s">
        <v>367</v>
      </c>
      <c r="C523" s="6" t="s">
        <v>764</v>
      </c>
      <c r="D523" s="24">
        <v>2821.6</v>
      </c>
      <c r="E523" s="15" t="s">
        <v>764</v>
      </c>
      <c r="F523" s="28" t="s">
        <v>781</v>
      </c>
      <c r="G523" s="8">
        <v>2821.6</v>
      </c>
      <c r="H523" s="12" t="s">
        <v>50</v>
      </c>
      <c r="I523" s="6">
        <f t="shared" si="24"/>
        <v>3</v>
      </c>
      <c r="J523" s="8">
        <f t="shared" si="25"/>
        <v>8464.7999999999993</v>
      </c>
    </row>
    <row r="524" spans="1:10" x14ac:dyDescent="0.15">
      <c r="A524" s="12">
        <v>523</v>
      </c>
      <c r="B524" s="6" t="s">
        <v>732</v>
      </c>
      <c r="C524" s="6" t="s">
        <v>765</v>
      </c>
      <c r="D524" s="24">
        <v>1500</v>
      </c>
      <c r="E524" s="15" t="s">
        <v>765</v>
      </c>
      <c r="F524" s="28" t="s">
        <v>781</v>
      </c>
      <c r="G524" s="8">
        <v>1275</v>
      </c>
      <c r="H524" s="12" t="s">
        <v>50</v>
      </c>
      <c r="I524" s="6">
        <f t="shared" si="24"/>
        <v>1</v>
      </c>
      <c r="J524" s="8">
        <f t="shared" si="25"/>
        <v>1500</v>
      </c>
    </row>
    <row r="525" spans="1:10" x14ac:dyDescent="0.15">
      <c r="D525" s="30"/>
      <c r="E525" s="31"/>
      <c r="F525" s="32"/>
      <c r="G525" s="33"/>
      <c r="H525" s="29"/>
    </row>
    <row r="526" spans="1:10" x14ac:dyDescent="0.15">
      <c r="D526" s="30"/>
      <c r="E526" s="31"/>
      <c r="F526" s="32"/>
      <c r="G526" s="33"/>
      <c r="H526" s="29"/>
    </row>
    <row r="527" spans="1:10" x14ac:dyDescent="0.15">
      <c r="D527" s="30"/>
      <c r="E527" s="31"/>
      <c r="F527" s="32"/>
      <c r="G527" s="33"/>
      <c r="H527" s="29"/>
    </row>
    <row r="528" spans="1:10" x14ac:dyDescent="0.15">
      <c r="D528" s="30"/>
      <c r="E528" s="31"/>
      <c r="F528" s="32"/>
      <c r="G528" s="33"/>
      <c r="H528" s="29"/>
    </row>
    <row r="529" spans="4:8" x14ac:dyDescent="0.15">
      <c r="D529" s="30"/>
      <c r="E529" s="31"/>
      <c r="F529" s="32"/>
      <c r="G529" s="33"/>
      <c r="H529" s="29"/>
    </row>
    <row r="530" spans="4:8" x14ac:dyDescent="0.15">
      <c r="D530" s="30"/>
      <c r="E530" s="31"/>
      <c r="F530" s="32"/>
      <c r="G530" s="33"/>
      <c r="H530" s="29"/>
    </row>
    <row r="531" spans="4:8" x14ac:dyDescent="0.15">
      <c r="D531" s="30"/>
      <c r="E531" s="31"/>
      <c r="F531" s="32"/>
      <c r="G531" s="33"/>
      <c r="H531" s="29"/>
    </row>
    <row r="532" spans="4:8" x14ac:dyDescent="0.15">
      <c r="D532" s="30"/>
      <c r="E532" s="31"/>
      <c r="F532" s="32"/>
      <c r="G532" s="33"/>
      <c r="H532" s="29"/>
    </row>
    <row r="533" spans="4:8" x14ac:dyDescent="0.15">
      <c r="D533" s="30"/>
      <c r="E533" s="31"/>
      <c r="F533" s="32"/>
      <c r="G533" s="33"/>
      <c r="H533" s="29"/>
    </row>
    <row r="534" spans="4:8" x14ac:dyDescent="0.15">
      <c r="D534" s="30"/>
      <c r="E534" s="31"/>
      <c r="F534" s="32"/>
      <c r="G534" s="33"/>
      <c r="H534" s="29"/>
    </row>
    <row r="536" spans="4:8" x14ac:dyDescent="0.15">
      <c r="D536" s="34"/>
      <c r="E536" s="35" t="s">
        <v>41</v>
      </c>
      <c r="F536" s="36"/>
      <c r="G536" s="3"/>
      <c r="H536" s="3"/>
    </row>
    <row r="537" spans="4:8" x14ac:dyDescent="0.15">
      <c r="D537" s="37" t="s">
        <v>51</v>
      </c>
      <c r="E537" s="38" t="s">
        <v>46</v>
      </c>
      <c r="F537" s="39" t="s">
        <v>255</v>
      </c>
      <c r="G537" s="26" t="s">
        <v>43</v>
      </c>
      <c r="H537" s="3"/>
    </row>
    <row r="538" spans="4:8" x14ac:dyDescent="0.15">
      <c r="D538" s="40" t="s">
        <v>47</v>
      </c>
      <c r="E538" s="41">
        <v>4157613.629999998</v>
      </c>
      <c r="F538" s="42">
        <v>784502.84000000008</v>
      </c>
      <c r="G538" s="27">
        <f>GETPIVOTDATA("Somma di Ritardo Ponderato",$D$536,"Periodo","I TRIMESTRE")/GETPIVOTDATA("Somma di Importo Pagato",$D$536,"Periodo","I TRIMESTRE")</f>
        <v>5.299679514225847</v>
      </c>
      <c r="H538" s="10"/>
    </row>
    <row r="539" spans="4:8" x14ac:dyDescent="0.15">
      <c r="D539" s="40" t="s">
        <v>48</v>
      </c>
      <c r="E539" s="41">
        <v>869330.7300000001</v>
      </c>
      <c r="F539" s="42">
        <v>609341.32000000007</v>
      </c>
      <c r="G539" s="27">
        <f>GETPIVOTDATA("Somma di Ritardo Ponderato",$D$536,"Periodo","II TRIMESTRE")/GETPIVOTDATA("Somma di Importo Pagato",$D$536,"Periodo","II TRIMESTRE")</f>
        <v>1.4266728703052667</v>
      </c>
    </row>
    <row r="540" spans="4:8" x14ac:dyDescent="0.15">
      <c r="D540" s="40" t="s">
        <v>49</v>
      </c>
      <c r="E540" s="41">
        <v>-185173.09000000014</v>
      </c>
      <c r="F540" s="42">
        <v>479154.49000000022</v>
      </c>
      <c r="G540" s="27">
        <f>GETPIVOTDATA("Somma di Ritardo Ponderato",$D$536)/GETPIVOTDATA("Somma di Importo Pagato",$D$536)</f>
        <v>2.6845278602221918</v>
      </c>
    </row>
    <row r="541" spans="4:8" x14ac:dyDescent="0.15">
      <c r="D541" s="40" t="s">
        <v>50</v>
      </c>
      <c r="E541" s="41">
        <v>2083345.2799999998</v>
      </c>
      <c r="F541" s="42">
        <v>706641.76000000024</v>
      </c>
      <c r="G541" s="27">
        <f>GETPIVOTDATA("Somma di Ritardo Ponderato",$D$536,"Periodo","IV TRIMESTRE")/GETPIVOTDATA("Somma di Importo Pagato",$D$536,"Periodo","IV TRIMESTRE")</f>
        <v>2.948234024550147</v>
      </c>
    </row>
    <row r="542" spans="4:8" x14ac:dyDescent="0.15">
      <c r="D542" s="43" t="s">
        <v>782</v>
      </c>
      <c r="E542" s="44">
        <v>6925116.5499999989</v>
      </c>
      <c r="F542" s="45">
        <v>2579640.4100000006</v>
      </c>
      <c r="G542" s="46">
        <f>GETPIVOTDATA("Somma di Ritardo Ponderato",$D$536)/GETPIVOTDATA("Somma di Importo Pagato",$D$536)</f>
        <v>2.6845278602221918</v>
      </c>
    </row>
  </sheetData>
  <sortState ref="A2:Q786">
    <sortCondition ref="A2:A786"/>
  </sortState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POPOLAZIONE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D'Alessio</dc:creator>
  <cp:lastModifiedBy>Fulvio D'Alessio</cp:lastModifiedBy>
  <dcterms:created xsi:type="dcterms:W3CDTF">2016-01-21T14:57:33Z</dcterms:created>
  <dcterms:modified xsi:type="dcterms:W3CDTF">2017-05-23T08:26:54Z</dcterms:modified>
</cp:coreProperties>
</file>