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alessio\Desktop\Trasparenza\"/>
    </mc:Choice>
  </mc:AlternateContent>
  <bookViews>
    <workbookView xWindow="0" yWindow="0" windowWidth="28800" windowHeight="12210" activeTab="1"/>
  </bookViews>
  <sheets>
    <sheet name="CALCOLO" sheetId="2" r:id="rId1"/>
    <sheet name="POPOLAZIONE" sheetId="1" r:id="rId2"/>
  </sheets>
  <definedNames>
    <definedName name="_xlnm._FilterDatabase" localSheetId="1" hidden="1">POPOLAZIONE!$A$1:$J$434</definedName>
  </definedNames>
  <calcPr calcId="171027"/>
  <pivotCaches>
    <pivotCache cacheId="9" r:id="rId3"/>
  </pivotCaches>
</workbook>
</file>

<file path=xl/calcChain.xml><?xml version="1.0" encoding="utf-8"?>
<calcChain xmlns="http://schemas.openxmlformats.org/spreadsheetml/2006/main">
  <c r="G444" i="1" l="1"/>
  <c r="G443" i="1"/>
  <c r="I401" i="1" l="1"/>
  <c r="J401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168" i="1" l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G441" i="1"/>
  <c r="G440" i="1"/>
  <c r="G442" i="1"/>
  <c r="I76" i="1" l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4" i="1" l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3" i="1"/>
  <c r="I2" i="1"/>
  <c r="J3" i="1" l="1"/>
  <c r="J2" i="1"/>
</calcChain>
</file>

<file path=xl/sharedStrings.xml><?xml version="1.0" encoding="utf-8"?>
<sst xmlns="http://schemas.openxmlformats.org/spreadsheetml/2006/main" count="2188" uniqueCount="675">
  <si>
    <t>Numero fattura</t>
  </si>
  <si>
    <t>Data fattura</t>
  </si>
  <si>
    <t>Totale fattura</t>
  </si>
  <si>
    <t>Data scadenza</t>
  </si>
  <si>
    <t>Data Pagamento</t>
  </si>
  <si>
    <t>Importo Pagato</t>
  </si>
  <si>
    <t>1</t>
  </si>
  <si>
    <t>4</t>
  </si>
  <si>
    <t>7</t>
  </si>
  <si>
    <t>6</t>
  </si>
  <si>
    <t>1/PA</t>
  </si>
  <si>
    <t>Dati</t>
  </si>
  <si>
    <t>RITARDO</t>
  </si>
  <si>
    <t>ITP</t>
  </si>
  <si>
    <t>Ritardo Ponderato</t>
  </si>
  <si>
    <t>TRIMESTRE</t>
  </si>
  <si>
    <t>Somma di Ritardo Ponderato</t>
  </si>
  <si>
    <t>I TRIMESTRE</t>
  </si>
  <si>
    <t>II TRIMESTRE</t>
  </si>
  <si>
    <t>III TRIMESTRE</t>
  </si>
  <si>
    <t>IV TRIMESTRE</t>
  </si>
  <si>
    <t>Periodo</t>
  </si>
  <si>
    <t>ID FATTURA</t>
  </si>
  <si>
    <t>15I5</t>
  </si>
  <si>
    <t>Somma di Importo Pagato</t>
  </si>
  <si>
    <t>15I6</t>
  </si>
  <si>
    <t>15I4</t>
  </si>
  <si>
    <t>15I8</t>
  </si>
  <si>
    <t>02-01-2017</t>
  </si>
  <si>
    <t>31-01-2017</t>
  </si>
  <si>
    <t>E000003606</t>
  </si>
  <si>
    <t>17P00001</t>
  </si>
  <si>
    <t>17P00002</t>
  </si>
  <si>
    <t>321000250</t>
  </si>
  <si>
    <t>6E</t>
  </si>
  <si>
    <t>7E</t>
  </si>
  <si>
    <t>FATTPA1_17</t>
  </si>
  <si>
    <t>17P00003</t>
  </si>
  <si>
    <t>2017FSOS</t>
  </si>
  <si>
    <t>123211</t>
  </si>
  <si>
    <t>FATTPA 1_1</t>
  </si>
  <si>
    <t>2/17/CS</t>
  </si>
  <si>
    <t>2-SEL/2017</t>
  </si>
  <si>
    <t>43</t>
  </si>
  <si>
    <t>17-0022</t>
  </si>
  <si>
    <t>1010396764</t>
  </si>
  <si>
    <t>610000061</t>
  </si>
  <si>
    <t>6PA</t>
  </si>
  <si>
    <t>PA002/2017</t>
  </si>
  <si>
    <t>0026/2017</t>
  </si>
  <si>
    <t>1_2017</t>
  </si>
  <si>
    <t>2_2017</t>
  </si>
  <si>
    <t>114</t>
  </si>
  <si>
    <t>2017300123</t>
  </si>
  <si>
    <t>33/17</t>
  </si>
  <si>
    <t>37/</t>
  </si>
  <si>
    <t>15I3</t>
  </si>
  <si>
    <t>2/A</t>
  </si>
  <si>
    <t>29</t>
  </si>
  <si>
    <t>E000030750</t>
  </si>
  <si>
    <t>321004149</t>
  </si>
  <si>
    <t>8717027942</t>
  </si>
  <si>
    <t>8717027943</t>
  </si>
  <si>
    <t>31</t>
  </si>
  <si>
    <t>17-0090</t>
  </si>
  <si>
    <t>17-0112</t>
  </si>
  <si>
    <t>17-201713</t>
  </si>
  <si>
    <t>10-2017-FE</t>
  </si>
  <si>
    <t>4/LON</t>
  </si>
  <si>
    <t>5/LON</t>
  </si>
  <si>
    <t>FATTPA 4_1</t>
  </si>
  <si>
    <t>52</t>
  </si>
  <si>
    <t>1701003537</t>
  </si>
  <si>
    <t>15I7</t>
  </si>
  <si>
    <t>15I9</t>
  </si>
  <si>
    <t>FATPAM 05</t>
  </si>
  <si>
    <t>FATPAM 06</t>
  </si>
  <si>
    <t>4/A</t>
  </si>
  <si>
    <t>6662502564</t>
  </si>
  <si>
    <t>6662502565</t>
  </si>
  <si>
    <t>000012/PA</t>
  </si>
  <si>
    <t>1/2017</t>
  </si>
  <si>
    <t>152/</t>
  </si>
  <si>
    <t>265</t>
  </si>
  <si>
    <t>59</t>
  </si>
  <si>
    <t>60/17</t>
  </si>
  <si>
    <t>3301000061</t>
  </si>
  <si>
    <t>FATTPA 6_1</t>
  </si>
  <si>
    <t>153_2017</t>
  </si>
  <si>
    <t>IIT7005372</t>
  </si>
  <si>
    <t>IIT7005373</t>
  </si>
  <si>
    <t>IIT7005374</t>
  </si>
  <si>
    <t>IIT7005378</t>
  </si>
  <si>
    <t>01-01-2017</t>
  </si>
  <si>
    <t>09-01-2017</t>
  </si>
  <si>
    <t>10-01-2017</t>
  </si>
  <si>
    <t>11-01-2017</t>
  </si>
  <si>
    <t>16-01-2017</t>
  </si>
  <si>
    <t>17-01-2017</t>
  </si>
  <si>
    <t>19-01-2017</t>
  </si>
  <si>
    <t>20-01-2017</t>
  </si>
  <si>
    <t>25-01-2017</t>
  </si>
  <si>
    <t>26-01-2017</t>
  </si>
  <si>
    <t>28-01-2017</t>
  </si>
  <si>
    <t>30-01-2017</t>
  </si>
  <si>
    <t>01-02-2017</t>
  </si>
  <si>
    <t>02-02-2017</t>
  </si>
  <si>
    <t>06-02-2017</t>
  </si>
  <si>
    <t>07-02-2017</t>
  </si>
  <si>
    <t>08-02-2017</t>
  </si>
  <si>
    <t>09-02-2017</t>
  </si>
  <si>
    <t>10-02-2017</t>
  </si>
  <si>
    <t>16-02-2017</t>
  </si>
  <si>
    <t>17-02-2017</t>
  </si>
  <si>
    <t>20-02-2017</t>
  </si>
  <si>
    <t>21-02-2017</t>
  </si>
  <si>
    <t>24-02-2017</t>
  </si>
  <si>
    <t>27-02-2017</t>
  </si>
  <si>
    <t>28-02-2017</t>
  </si>
  <si>
    <t>07-03-2017</t>
  </si>
  <si>
    <t>08-03-2017</t>
  </si>
  <si>
    <t>10-03-2017</t>
  </si>
  <si>
    <t>31-03-2017</t>
  </si>
  <si>
    <t>27-01-2017</t>
  </si>
  <si>
    <t>14-02-2017</t>
  </si>
  <si>
    <t>19-02-2017</t>
  </si>
  <si>
    <t>13-02-2017</t>
  </si>
  <si>
    <t>02-03-2017</t>
  </si>
  <si>
    <t>03-03-2017</t>
  </si>
  <si>
    <t>30-03-2017</t>
  </si>
  <si>
    <t>01-03-2017</t>
  </si>
  <si>
    <t>06-03-2017</t>
  </si>
  <si>
    <t>17-03-2017</t>
  </si>
  <si>
    <t>14-03-2017</t>
  </si>
  <si>
    <t>23-02-2017</t>
  </si>
  <si>
    <t>28-03-2017</t>
  </si>
  <si>
    <t>27-03-2017</t>
  </si>
  <si>
    <t>08-04-2017</t>
  </si>
  <si>
    <t>Totale 2017</t>
  </si>
  <si>
    <t>498/2017</t>
  </si>
  <si>
    <t>8A00163384</t>
  </si>
  <si>
    <t>8W00109611</t>
  </si>
  <si>
    <t>8W00118774</t>
  </si>
  <si>
    <t>1/ROSE</t>
  </si>
  <si>
    <t>7X00330333</t>
  </si>
  <si>
    <t>3626</t>
  </si>
  <si>
    <t>15I10</t>
  </si>
  <si>
    <t>70544</t>
  </si>
  <si>
    <t>8717054204</t>
  </si>
  <si>
    <t>610000443</t>
  </si>
  <si>
    <t>17P00004</t>
  </si>
  <si>
    <t>PA0001268</t>
  </si>
  <si>
    <t>6083</t>
  </si>
  <si>
    <t>321008408</t>
  </si>
  <si>
    <t>E000067299</t>
  </si>
  <si>
    <t>E000077658</t>
  </si>
  <si>
    <t>1PA</t>
  </si>
  <si>
    <t>15E</t>
  </si>
  <si>
    <t>16E</t>
  </si>
  <si>
    <t>17-203313</t>
  </si>
  <si>
    <t>38/01</t>
  </si>
  <si>
    <t>6700</t>
  </si>
  <si>
    <t>214/PA</t>
  </si>
  <si>
    <t>55M</t>
  </si>
  <si>
    <t>8448</t>
  </si>
  <si>
    <t>8717089639</t>
  </si>
  <si>
    <t>7/A</t>
  </si>
  <si>
    <t>784/2017</t>
  </si>
  <si>
    <t>PA005/2017</t>
  </si>
  <si>
    <t>70991642</t>
  </si>
  <si>
    <t>000022/PA</t>
  </si>
  <si>
    <t>000037</t>
  </si>
  <si>
    <t>03157</t>
  </si>
  <si>
    <t>03267</t>
  </si>
  <si>
    <t>101/17</t>
  </si>
  <si>
    <t>452</t>
  </si>
  <si>
    <t>8717092891</t>
  </si>
  <si>
    <t>PA0001908</t>
  </si>
  <si>
    <t>E000090598</t>
  </si>
  <si>
    <t>321012841</t>
  </si>
  <si>
    <t>3_2017</t>
  </si>
  <si>
    <t>4_2017</t>
  </si>
  <si>
    <t>73</t>
  </si>
  <si>
    <t>01PA</t>
  </si>
  <si>
    <t>10271</t>
  </si>
  <si>
    <t>665/FATT</t>
  </si>
  <si>
    <t>1701007319</t>
  </si>
  <si>
    <t>17-205283</t>
  </si>
  <si>
    <t>10/17/CS</t>
  </si>
  <si>
    <t>109/PA</t>
  </si>
  <si>
    <t>125292</t>
  </si>
  <si>
    <t>1010412205</t>
  </si>
  <si>
    <t>FATTPA 9_1</t>
  </si>
  <si>
    <t>131/PA</t>
  </si>
  <si>
    <t>2/PA</t>
  </si>
  <si>
    <t>3/PA</t>
  </si>
  <si>
    <t>4/PA</t>
  </si>
  <si>
    <t>8-SEL/2017</t>
  </si>
  <si>
    <t>PA007/2017</t>
  </si>
  <si>
    <t>190</t>
  </si>
  <si>
    <t>11711</t>
  </si>
  <si>
    <t>117006145</t>
  </si>
  <si>
    <t>8/A</t>
  </si>
  <si>
    <t>EL 5/17</t>
  </si>
  <si>
    <t>270/</t>
  </si>
  <si>
    <t>123</t>
  </si>
  <si>
    <t>124</t>
  </si>
  <si>
    <t>137/17</t>
  </si>
  <si>
    <t>556</t>
  </si>
  <si>
    <t>610000932</t>
  </si>
  <si>
    <t>FATTPA2_17</t>
  </si>
  <si>
    <t>2017302260</t>
  </si>
  <si>
    <t>2/2017</t>
  </si>
  <si>
    <t>PA0002337</t>
  </si>
  <si>
    <t>17-206825</t>
  </si>
  <si>
    <t>321017157</t>
  </si>
  <si>
    <t>5/27</t>
  </si>
  <si>
    <t>PA 10_17</t>
  </si>
  <si>
    <t>5_2017</t>
  </si>
  <si>
    <t>E000115811</t>
  </si>
  <si>
    <t>0546</t>
  </si>
  <si>
    <t>8717128878</t>
  </si>
  <si>
    <t>FV17-410</t>
  </si>
  <si>
    <t>10/A</t>
  </si>
  <si>
    <t>6662502666</t>
  </si>
  <si>
    <t>6662502667</t>
  </si>
  <si>
    <t>330</t>
  </si>
  <si>
    <t>PA 14_17</t>
  </si>
  <si>
    <t>15-02-2017</t>
  </si>
  <si>
    <t>13-03-2017</t>
  </si>
  <si>
    <t>15-03-2017</t>
  </si>
  <si>
    <t>16-03-2017</t>
  </si>
  <si>
    <t>29-03-2017</t>
  </si>
  <si>
    <t>01-04-2017</t>
  </si>
  <si>
    <t>02-04-2017</t>
  </si>
  <si>
    <t>03-04-2017</t>
  </si>
  <si>
    <t>06-04-2017</t>
  </si>
  <si>
    <t>10-04-2017</t>
  </si>
  <si>
    <t>11-04-2017</t>
  </si>
  <si>
    <t>12-04-2017</t>
  </si>
  <si>
    <t>13-04-2017</t>
  </si>
  <si>
    <t>14-04-2017</t>
  </si>
  <si>
    <t>19-04-2017</t>
  </si>
  <si>
    <t>21-04-2017</t>
  </si>
  <si>
    <t>24-04-2017</t>
  </si>
  <si>
    <t>26-04-2017</t>
  </si>
  <si>
    <t>27-04-2017</t>
  </si>
  <si>
    <t>28-04-2017</t>
  </si>
  <si>
    <t>29-04-2017</t>
  </si>
  <si>
    <t>30-04-2017</t>
  </si>
  <si>
    <t>02-05-2017</t>
  </si>
  <si>
    <t>05-05-2017</t>
  </si>
  <si>
    <t>08-05-2017</t>
  </si>
  <si>
    <t>12-05-2017</t>
  </si>
  <si>
    <t>19-05-2017</t>
  </si>
  <si>
    <t>30-05-2017</t>
  </si>
  <si>
    <t>31-05-2017</t>
  </si>
  <si>
    <t>09-06-2017</t>
  </si>
  <si>
    <t>06-06-2017</t>
  </si>
  <si>
    <t>15-04-2017</t>
  </si>
  <si>
    <t>20-04-2017</t>
  </si>
  <si>
    <t>01-05-2017</t>
  </si>
  <si>
    <t>15-05-2017</t>
  </si>
  <si>
    <t>17-05-2017</t>
  </si>
  <si>
    <t>16-05-2017</t>
  </si>
  <si>
    <t>28-05-2017</t>
  </si>
  <si>
    <t>03-05-2017</t>
  </si>
  <si>
    <t>16-06-2017</t>
  </si>
  <si>
    <t>30-06-2017</t>
  </si>
  <si>
    <t>09-05-2017</t>
  </si>
  <si>
    <t>18-04-2017</t>
  </si>
  <si>
    <t>11-06-2017</t>
  </si>
  <si>
    <t>11-05-2017</t>
  </si>
  <si>
    <t>25-05-2017</t>
  </si>
  <si>
    <t>19-06-2017</t>
  </si>
  <si>
    <t>15-06-2017</t>
  </si>
  <si>
    <t>21-06-2017</t>
  </si>
  <si>
    <t>22-06-2017</t>
  </si>
  <si>
    <t>27-05-2017</t>
  </si>
  <si>
    <t>02-06-2017</t>
  </si>
  <si>
    <t>01-06-2017</t>
  </si>
  <si>
    <t>08-06-2017</t>
  </si>
  <si>
    <t>12-06-2017</t>
  </si>
  <si>
    <t>13-06-2017</t>
  </si>
  <si>
    <t>15I11</t>
  </si>
  <si>
    <t>15I12</t>
  </si>
  <si>
    <t>235/</t>
  </si>
  <si>
    <t>IIT7005353</t>
  </si>
  <si>
    <t>IIT7005354</t>
  </si>
  <si>
    <t>IIT7005355</t>
  </si>
  <si>
    <t>IIT7005356</t>
  </si>
  <si>
    <t>IIT7005357</t>
  </si>
  <si>
    <t>IIT7005358</t>
  </si>
  <si>
    <t>IIT7005359</t>
  </si>
  <si>
    <t>IIT7005360</t>
  </si>
  <si>
    <t>IIT7005361</t>
  </si>
  <si>
    <t>IIT7005362</t>
  </si>
  <si>
    <t>IIT7005363</t>
  </si>
  <si>
    <t>IIT7005364</t>
  </si>
  <si>
    <t>IIT7005365</t>
  </si>
  <si>
    <t>IIT7005366</t>
  </si>
  <si>
    <t>IIT7005367</t>
  </si>
  <si>
    <t>IIT7005368</t>
  </si>
  <si>
    <t>IIT7005369</t>
  </si>
  <si>
    <t>IIT7005370</t>
  </si>
  <si>
    <t>8A00355271</t>
  </si>
  <si>
    <t>8W00247898</t>
  </si>
  <si>
    <t>8W00251803</t>
  </si>
  <si>
    <t>1147/2017</t>
  </si>
  <si>
    <t>7X01316104</t>
  </si>
  <si>
    <t>1117001112</t>
  </si>
  <si>
    <t>1195/2017</t>
  </si>
  <si>
    <t>302/</t>
  </si>
  <si>
    <t>15I15</t>
  </si>
  <si>
    <t>24E</t>
  </si>
  <si>
    <t>3301000108</t>
  </si>
  <si>
    <t>92</t>
  </si>
  <si>
    <t>1301/2017</t>
  </si>
  <si>
    <t>103</t>
  </si>
  <si>
    <t>93</t>
  </si>
  <si>
    <t>94</t>
  </si>
  <si>
    <t>95</t>
  </si>
  <si>
    <t>164/17</t>
  </si>
  <si>
    <t>165/17</t>
  </si>
  <si>
    <t>173/17</t>
  </si>
  <si>
    <t>14516</t>
  </si>
  <si>
    <t>1701010215</t>
  </si>
  <si>
    <t>8717152567</t>
  </si>
  <si>
    <t>149</t>
  </si>
  <si>
    <t>15763</t>
  </si>
  <si>
    <t>937/FATT</t>
  </si>
  <si>
    <t>PA009/2017</t>
  </si>
  <si>
    <t>3PA 2017</t>
  </si>
  <si>
    <t>N177005257</t>
  </si>
  <si>
    <t>17P00005</t>
  </si>
  <si>
    <t>191/17</t>
  </si>
  <si>
    <t>395/</t>
  </si>
  <si>
    <t>600018374</t>
  </si>
  <si>
    <t>724</t>
  </si>
  <si>
    <t>FATTPA3_17</t>
  </si>
  <si>
    <t>117008692</t>
  </si>
  <si>
    <t>321020642</t>
  </si>
  <si>
    <t>118</t>
  </si>
  <si>
    <t>17-208596</t>
  </si>
  <si>
    <t>E000130339</t>
  </si>
  <si>
    <t>E000136218</t>
  </si>
  <si>
    <t>8A00527940</t>
  </si>
  <si>
    <t>8W00378308</t>
  </si>
  <si>
    <t>8W00381112</t>
  </si>
  <si>
    <t>0620001308</t>
  </si>
  <si>
    <t>162</t>
  </si>
  <si>
    <t>17000016</t>
  </si>
  <si>
    <t>11</t>
  </si>
  <si>
    <t>52068223</t>
  </si>
  <si>
    <t>17791</t>
  </si>
  <si>
    <t>7X02270355</t>
  </si>
  <si>
    <t>18121</t>
  </si>
  <si>
    <t>508</t>
  </si>
  <si>
    <t>FATPAM 12</t>
  </si>
  <si>
    <t>610001418</t>
  </si>
  <si>
    <t>14/A</t>
  </si>
  <si>
    <t>5/37</t>
  </si>
  <si>
    <t>9/E/2017</t>
  </si>
  <si>
    <t>152</t>
  </si>
  <si>
    <t>17-0742</t>
  </si>
  <si>
    <t>862</t>
  </si>
  <si>
    <t>FATTPA4_17</t>
  </si>
  <si>
    <t>IIT7008812</t>
  </si>
  <si>
    <t>IIT7008813</t>
  </si>
  <si>
    <t>52366524</t>
  </si>
  <si>
    <t>5825373</t>
  </si>
  <si>
    <t>IIT7008851</t>
  </si>
  <si>
    <t>IIT7008852</t>
  </si>
  <si>
    <t>IIT7008853</t>
  </si>
  <si>
    <t>IIT7008854</t>
  </si>
  <si>
    <t>IIT7008855</t>
  </si>
  <si>
    <t>IIT7008958</t>
  </si>
  <si>
    <t>IIT7008959</t>
  </si>
  <si>
    <t>000043/PA</t>
  </si>
  <si>
    <t>000044/PA</t>
  </si>
  <si>
    <t>219/17</t>
  </si>
  <si>
    <t>257</t>
  </si>
  <si>
    <t>3/2017</t>
  </si>
  <si>
    <t>3PA</t>
  </si>
  <si>
    <t>484/</t>
  </si>
  <si>
    <t>PA012/2017</t>
  </si>
  <si>
    <t>321025011</t>
  </si>
  <si>
    <t>138</t>
  </si>
  <si>
    <t>1709000014</t>
  </si>
  <si>
    <t>17-209806</t>
  </si>
  <si>
    <t>2-2017-E</t>
  </si>
  <si>
    <t>26708</t>
  </si>
  <si>
    <t>76/P17</t>
  </si>
  <si>
    <t>165M</t>
  </si>
  <si>
    <t>E000156351</t>
  </si>
  <si>
    <t>146</t>
  </si>
  <si>
    <t>162/PA</t>
  </si>
  <si>
    <t>10SEL/2017</t>
  </si>
  <si>
    <t>27108</t>
  </si>
  <si>
    <t>32E</t>
  </si>
  <si>
    <t>20/17/CS.</t>
  </si>
  <si>
    <t>59PA</t>
  </si>
  <si>
    <t>FATTPA 16_</t>
  </si>
  <si>
    <t>17P00006</t>
  </si>
  <si>
    <t>249/17</t>
  </si>
  <si>
    <t>6_2017</t>
  </si>
  <si>
    <t>7_2017</t>
  </si>
  <si>
    <t>8</t>
  </si>
  <si>
    <t>174</t>
  </si>
  <si>
    <t>175</t>
  </si>
  <si>
    <t>8717210736</t>
  </si>
  <si>
    <t>22</t>
  </si>
  <si>
    <t>1010430678</t>
  </si>
  <si>
    <t>1216013370</t>
  </si>
  <si>
    <t>5/38</t>
  </si>
  <si>
    <t>28170</t>
  </si>
  <si>
    <t>81/01</t>
  </si>
  <si>
    <t>FATPAM 14</t>
  </si>
  <si>
    <t>263/17</t>
  </si>
  <si>
    <t>FATPAM 15</t>
  </si>
  <si>
    <t>2</t>
  </si>
  <si>
    <t>3410004727</t>
  </si>
  <si>
    <t>560/</t>
  </si>
  <si>
    <t>17-0851</t>
  </si>
  <si>
    <t>999A</t>
  </si>
  <si>
    <t>00001/1PA</t>
  </si>
  <si>
    <t>321029383</t>
  </si>
  <si>
    <t>156</t>
  </si>
  <si>
    <t>1709000056</t>
  </si>
  <si>
    <t>FATTPA 17_</t>
  </si>
  <si>
    <t>PA013/2017</t>
  </si>
  <si>
    <t>200150</t>
  </si>
  <si>
    <t>362</t>
  </si>
  <si>
    <t>363</t>
  </si>
  <si>
    <t>6662502765</t>
  </si>
  <si>
    <t>6662502766</t>
  </si>
  <si>
    <t>294/17</t>
  </si>
  <si>
    <t>3</t>
  </si>
  <si>
    <t>322/17</t>
  </si>
  <si>
    <t>631/</t>
  </si>
  <si>
    <t>FATTPA5_17</t>
  </si>
  <si>
    <t>18/A</t>
  </si>
  <si>
    <t>1/NCE/2017</t>
  </si>
  <si>
    <t>19/A</t>
  </si>
  <si>
    <t>5/PA</t>
  </si>
  <si>
    <t>04-05-2017</t>
  </si>
  <si>
    <t>06-05-2017</t>
  </si>
  <si>
    <t>10-05-2017</t>
  </si>
  <si>
    <t>22-05-2017</t>
  </si>
  <si>
    <t>24-05-2017</t>
  </si>
  <si>
    <t>26-05-2017</t>
  </si>
  <si>
    <t>29-05-2017</t>
  </si>
  <si>
    <t>05-06-2017</t>
  </si>
  <si>
    <t>07-06-2017</t>
  </si>
  <si>
    <t>23-06-2017</t>
  </si>
  <si>
    <t>26-06-2017</t>
  </si>
  <si>
    <t>27-06-2017</t>
  </si>
  <si>
    <t>28-06-2017</t>
  </si>
  <si>
    <t>29-06-2017</t>
  </si>
  <si>
    <t>02-07-2017</t>
  </si>
  <si>
    <t>03-07-2017</t>
  </si>
  <si>
    <t>05-07-2017</t>
  </si>
  <si>
    <t>06-07-2017</t>
  </si>
  <si>
    <t>11-07-2017</t>
  </si>
  <si>
    <t>12-07-2017</t>
  </si>
  <si>
    <t>13-07-2017</t>
  </si>
  <si>
    <t>14-07-2017</t>
  </si>
  <si>
    <t>19-07-2017</t>
  </si>
  <si>
    <t>20-07-2017</t>
  </si>
  <si>
    <t>24-07-2017</t>
  </si>
  <si>
    <t>25-07-2017</t>
  </si>
  <si>
    <t>26-07-2017</t>
  </si>
  <si>
    <t>28-07-2017</t>
  </si>
  <si>
    <t>31-07-2017</t>
  </si>
  <si>
    <t>01-08-2017</t>
  </si>
  <si>
    <t>02-08-2017</t>
  </si>
  <si>
    <t>03-08-2017</t>
  </si>
  <si>
    <t>05-08-2017</t>
  </si>
  <si>
    <t>11-08-2017</t>
  </si>
  <si>
    <t>28-08-2017</t>
  </si>
  <si>
    <t>30-08-2017</t>
  </si>
  <si>
    <t>31-08-2017</t>
  </si>
  <si>
    <t>03-09-2017</t>
  </si>
  <si>
    <t>04-09-2017</t>
  </si>
  <si>
    <t>08-09-2017</t>
  </si>
  <si>
    <t>14-09-2017</t>
  </si>
  <si>
    <t>15-09-2017</t>
  </si>
  <si>
    <t>10-07-2017</t>
  </si>
  <si>
    <t>04-07-2017</t>
  </si>
  <si>
    <t>22-07-2017</t>
  </si>
  <si>
    <t>04-08-2017</t>
  </si>
  <si>
    <t>05-09-2017</t>
  </si>
  <si>
    <t>09-07-2017</t>
  </si>
  <si>
    <t>13-08-2017</t>
  </si>
  <si>
    <t>21-08-2017</t>
  </si>
  <si>
    <t>27-08-2017</t>
  </si>
  <si>
    <t>06-09-2017</t>
  </si>
  <si>
    <t>30-09-2017</t>
  </si>
  <si>
    <t>12-09-2017</t>
  </si>
  <si>
    <t>20-08-2017</t>
  </si>
  <si>
    <t>25-08-2017</t>
  </si>
  <si>
    <t>29-09-2017</t>
  </si>
  <si>
    <t>26-09-2017</t>
  </si>
  <si>
    <t>26-08-2017</t>
  </si>
  <si>
    <t>31-10-2017</t>
  </si>
  <si>
    <t>02-09-2017</t>
  </si>
  <si>
    <t>128119</t>
  </si>
  <si>
    <t>8A00708850</t>
  </si>
  <si>
    <t>8W00503847</t>
  </si>
  <si>
    <t>8W00504514</t>
  </si>
  <si>
    <t>30795</t>
  </si>
  <si>
    <t>30799</t>
  </si>
  <si>
    <t>7X03786668</t>
  </si>
  <si>
    <t>610001836</t>
  </si>
  <si>
    <t>8717239031</t>
  </si>
  <si>
    <t>1410002293</t>
  </si>
  <si>
    <t>6/2017</t>
  </si>
  <si>
    <t>169</t>
  </si>
  <si>
    <t>8717245552</t>
  </si>
  <si>
    <t>219</t>
  </si>
  <si>
    <t>17000025</t>
  </si>
  <si>
    <t>FATTPA 19_</t>
  </si>
  <si>
    <t>17-212490</t>
  </si>
  <si>
    <t>E000181262</t>
  </si>
  <si>
    <t>11/B</t>
  </si>
  <si>
    <t>1410002474</t>
  </si>
  <si>
    <t>8017185838</t>
  </si>
  <si>
    <t>8717288886</t>
  </si>
  <si>
    <t>8717290007</t>
  </si>
  <si>
    <t>21/A</t>
  </si>
  <si>
    <t>35820</t>
  </si>
  <si>
    <t>0070997439</t>
  </si>
  <si>
    <t>104</t>
  </si>
  <si>
    <t>25/21</t>
  </si>
  <si>
    <t>333/17</t>
  </si>
  <si>
    <t>45E</t>
  </si>
  <si>
    <t>8017161019</t>
  </si>
  <si>
    <t>98815/EB</t>
  </si>
  <si>
    <t>2017035681</t>
  </si>
  <si>
    <t>5PA</t>
  </si>
  <si>
    <t>696/</t>
  </si>
  <si>
    <t>000019_FEL</t>
  </si>
  <si>
    <t>00020_FEL</t>
  </si>
  <si>
    <t>235</t>
  </si>
  <si>
    <t>3301000245</t>
  </si>
  <si>
    <t>17-213231</t>
  </si>
  <si>
    <t>00002/1PA</t>
  </si>
  <si>
    <t>203</t>
  </si>
  <si>
    <t>263M</t>
  </si>
  <si>
    <t>FATPAM 16</t>
  </si>
  <si>
    <t>685_2017</t>
  </si>
  <si>
    <t>FATTPA 21_</t>
  </si>
  <si>
    <t>26/17/CS</t>
  </si>
  <si>
    <t>8717306797</t>
  </si>
  <si>
    <t>17VN000045</t>
  </si>
  <si>
    <t>610002257</t>
  </si>
  <si>
    <t>8717318827</t>
  </si>
  <si>
    <t>1010445400</t>
  </si>
  <si>
    <t>221</t>
  </si>
  <si>
    <t>38140</t>
  </si>
  <si>
    <t>227</t>
  </si>
  <si>
    <t>22/A</t>
  </si>
  <si>
    <t>2695/2017</t>
  </si>
  <si>
    <t>5</t>
  </si>
  <si>
    <t>000066/PA</t>
  </si>
  <si>
    <t>17P00007</t>
  </si>
  <si>
    <t>17P00008</t>
  </si>
  <si>
    <t>17P00009</t>
  </si>
  <si>
    <t>26/21</t>
  </si>
  <si>
    <t>382/17</t>
  </si>
  <si>
    <t>7/2017</t>
  </si>
  <si>
    <t>802/</t>
  </si>
  <si>
    <t>17-214553</t>
  </si>
  <si>
    <t>6/PA</t>
  </si>
  <si>
    <t>40505</t>
  </si>
  <si>
    <t>53E</t>
  </si>
  <si>
    <t>33832</t>
  </si>
  <si>
    <t>8717351183</t>
  </si>
  <si>
    <t>410/17</t>
  </si>
  <si>
    <t>27/E</t>
  </si>
  <si>
    <t>999</t>
  </si>
  <si>
    <t>6662502863</t>
  </si>
  <si>
    <t>6662502864</t>
  </si>
  <si>
    <t>06/10606</t>
  </si>
  <si>
    <t>25/A</t>
  </si>
  <si>
    <t>17-1101</t>
  </si>
  <si>
    <t>3396783</t>
  </si>
  <si>
    <t>425/17</t>
  </si>
  <si>
    <t>8_2017</t>
  </si>
  <si>
    <t>93/01</t>
  </si>
  <si>
    <t>9</t>
  </si>
  <si>
    <t>17000037</t>
  </si>
  <si>
    <t>00021/PA</t>
  </si>
  <si>
    <t>152/P17</t>
  </si>
  <si>
    <t>FATPAM 21</t>
  </si>
  <si>
    <t>22/PA</t>
  </si>
  <si>
    <t>7/PA</t>
  </si>
  <si>
    <t>999B</t>
  </si>
  <si>
    <t>8/ROSE</t>
  </si>
  <si>
    <t>9/ROSE</t>
  </si>
  <si>
    <t>FATPAM 22</t>
  </si>
  <si>
    <t>FATPAM 23</t>
  </si>
  <si>
    <t>07-08-2017</t>
  </si>
  <si>
    <t>08-08-2017</t>
  </si>
  <si>
    <t>14-08-2017</t>
  </si>
  <si>
    <t>24-08-2017</t>
  </si>
  <si>
    <t>29-08-2017</t>
  </si>
  <si>
    <t>01-09-2017</t>
  </si>
  <si>
    <t>09-09-2017</t>
  </si>
  <si>
    <t>11-09-2017</t>
  </si>
  <si>
    <t>21-09-2017</t>
  </si>
  <si>
    <t>27-09-2017</t>
  </si>
  <si>
    <t>28-09-2017</t>
  </si>
  <si>
    <t>02-10-2017</t>
  </si>
  <si>
    <t>03-10-2017</t>
  </si>
  <si>
    <t>04-10-2017</t>
  </si>
  <si>
    <t>05-10-2017</t>
  </si>
  <si>
    <t>06-10-2017</t>
  </si>
  <si>
    <t>09-10-2017</t>
  </si>
  <si>
    <t>11-10-2017</t>
  </si>
  <si>
    <t>13-10-2017</t>
  </si>
  <si>
    <t>18-10-2017</t>
  </si>
  <si>
    <t>19-10-2017</t>
  </si>
  <si>
    <t>23-10-2017</t>
  </si>
  <si>
    <t>24-10-2017</t>
  </si>
  <si>
    <t>30-10-2017</t>
  </si>
  <si>
    <t>02-11-2017</t>
  </si>
  <si>
    <t>08-11-2017</t>
  </si>
  <si>
    <t>09-11-2017</t>
  </si>
  <si>
    <t>13-11-2017</t>
  </si>
  <si>
    <t>14-11-2017</t>
  </si>
  <si>
    <t>15-11-2017</t>
  </si>
  <si>
    <t>20-11-2017</t>
  </si>
  <si>
    <t>21-11-2017</t>
  </si>
  <si>
    <t>24-11-2017</t>
  </si>
  <si>
    <t>27-11-2017</t>
  </si>
  <si>
    <t>29-11-2017</t>
  </si>
  <si>
    <t>30-11-2017</t>
  </si>
  <si>
    <t>01-12-2017</t>
  </si>
  <si>
    <t>04-12-2017</t>
  </si>
  <si>
    <t>05-12-2017</t>
  </si>
  <si>
    <t>06-12-2017</t>
  </si>
  <si>
    <t>09-12-2017</t>
  </si>
  <si>
    <t>11-12-2017</t>
  </si>
  <si>
    <t>12-12-2017</t>
  </si>
  <si>
    <t>13-12-2017</t>
  </si>
  <si>
    <t>18-12-2017</t>
  </si>
  <si>
    <t>19-12-2017</t>
  </si>
  <si>
    <t>22-12-2017</t>
  </si>
  <si>
    <t>17-10-2017</t>
  </si>
  <si>
    <t>20-10-2017</t>
  </si>
  <si>
    <t>31-12-2017</t>
  </si>
  <si>
    <t>20-12-2017</t>
  </si>
  <si>
    <t>16-10-2017</t>
  </si>
  <si>
    <t>23-12-2017</t>
  </si>
  <si>
    <t>28-12-2017</t>
  </si>
  <si>
    <t>31-01-2018</t>
  </si>
  <si>
    <t>07-12-2017</t>
  </si>
  <si>
    <t>09-01-2018</t>
  </si>
  <si>
    <t>14-01-2018</t>
  </si>
  <si>
    <t>17-11-2017</t>
  </si>
  <si>
    <t>15-01-2018</t>
  </si>
  <si>
    <t>04-01-2018</t>
  </si>
  <si>
    <t>21-12-2017</t>
  </si>
  <si>
    <t>12-01-2018</t>
  </si>
  <si>
    <t>15-12-2017</t>
  </si>
  <si>
    <t>14-12-2017</t>
  </si>
  <si>
    <t>08-10-2017</t>
  </si>
  <si>
    <t>12-10-2017</t>
  </si>
  <si>
    <t>28-11-2017</t>
  </si>
  <si>
    <t>29-10-2017</t>
  </si>
  <si>
    <t>01-10-2017</t>
  </si>
  <si>
    <t>27-10-2017</t>
  </si>
  <si>
    <t>07-09-2017</t>
  </si>
  <si>
    <t>30-07-2017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</si>
</sst>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8"/>
      <name val="MS Sans Serif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PT Sans"/>
      <family val="2"/>
    </font>
    <font>
      <sz val="8"/>
      <name val="PT Sans"/>
      <family val="2"/>
    </font>
    <font>
      <sz val="8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-0.24997711111789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64" fontId="0" fillId="0" borderId="0" xfId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164" fontId="2" fillId="0" borderId="1" xfId="1" applyFont="1" applyBorder="1">
      <alignment vertical="center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top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164" fontId="7" fillId="0" borderId="0" xfId="1" applyFont="1">
      <alignment vertical="center"/>
    </xf>
    <xf numFmtId="2" fontId="7" fillId="0" borderId="0" xfId="0" applyNumberFormat="1" applyFont="1" applyAlignment="1">
      <alignment horizontal="center" vertical="center"/>
    </xf>
    <xf numFmtId="164" fontId="6" fillId="0" borderId="0" xfId="1" applyFont="1">
      <alignment vertical="center"/>
    </xf>
    <xf numFmtId="2" fontId="6" fillId="0" borderId="0" xfId="0" applyNumberFormat="1" applyFont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2" fillId="0" borderId="0" xfId="1" applyNumberFormat="1" applyFont="1" applyBorder="1">
      <alignment vertical="center"/>
    </xf>
    <xf numFmtId="164" fontId="2" fillId="0" borderId="0" xfId="1" applyFont="1" applyBorder="1">
      <alignment vertical="center"/>
    </xf>
    <xf numFmtId="4" fontId="2" fillId="0" borderId="1" xfId="1" applyNumberFormat="1" applyFont="1" applyBorder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14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8" fillId="0" borderId="2" xfId="0" applyFont="1" applyBorder="1">
      <alignment vertical="center"/>
    </xf>
    <xf numFmtId="0" fontId="8" fillId="0" borderId="3" xfId="0" pivotButton="1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pivotButton="1" applyFont="1" applyBorder="1">
      <alignment vertical="center"/>
    </xf>
    <xf numFmtId="0" fontId="9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>
      <alignment vertical="center"/>
    </xf>
    <xf numFmtId="164" fontId="8" fillId="0" borderId="0" xfId="0" applyNumberFormat="1" applyFont="1" applyBorder="1">
      <alignment vertical="center"/>
    </xf>
    <xf numFmtId="164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164" fontId="8" fillId="0" borderId="8" xfId="0" applyNumberFormat="1" applyFont="1" applyBorder="1">
      <alignment vertical="center"/>
    </xf>
    <xf numFmtId="164" fontId="8" fillId="0" borderId="9" xfId="0" applyNumberFormat="1" applyFont="1" applyBorder="1">
      <alignment vertical="center"/>
    </xf>
    <xf numFmtId="2" fontId="3" fillId="0" borderId="12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42"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PT Sans"/>
        <scheme val="none"/>
      </font>
    </dxf>
    <dxf>
      <font>
        <b/>
        <strike val="0"/>
        <outline val="0"/>
        <shadow val="0"/>
        <u val="none"/>
        <vertAlign val="baseline"/>
        <sz val="8"/>
        <color auto="1"/>
        <name val="PT Sans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ulvio D'Alessio" refreshedDate="43166.400775578702" createdVersion="6" refreshedVersion="6" minRefreshableVersion="3" recordCount="433">
  <cacheSource type="worksheet">
    <worksheetSource ref="A1:J434" sheet="POPOLAZIONE"/>
  </cacheSource>
  <cacheFields count="10">
    <cacheField name="ID FATTURA" numFmtId="0">
      <sharedItems containsSemiMixedTypes="0" containsString="0" containsNumber="1" containsInteger="1" minValue="1" maxValue="433"/>
    </cacheField>
    <cacheField name="Numero fattura" numFmtId="0">
      <sharedItems/>
    </cacheField>
    <cacheField name="Data fattura" numFmtId="14">
      <sharedItems/>
    </cacheField>
    <cacheField name="Totale fattura" numFmtId="4">
      <sharedItems containsSemiMixedTypes="0" containsString="0" containsNumber="1" minValue="0.01" maxValue="173388.34"/>
    </cacheField>
    <cacheField name="Data scadenza" numFmtId="14">
      <sharedItems containsDate="1" containsMixedTypes="1" minDate="2017-04-10T00:00:00" maxDate="2017-06-06T00:00:00"/>
    </cacheField>
    <cacheField name="Data Pagamento" numFmtId="14">
      <sharedItems containsDate="1" containsMixedTypes="1" minDate="2017-04-04T00:00:00" maxDate="2017-04-06T00:00:00"/>
    </cacheField>
    <cacheField name="Importo Pagato" numFmtId="4">
      <sharedItems containsSemiMixedTypes="0" containsString="0" containsNumber="1" minValue="0.01" maxValue="173388.34"/>
    </cacheField>
    <cacheField name="TRIMESTRE" numFmtId="0">
      <sharedItems count="4">
        <s v="I TRIMESTRE"/>
        <s v="II TRIMESTRE"/>
        <s v="III TRIMESTRE"/>
        <s v="IV TRIMESTRE"/>
      </sharedItems>
    </cacheField>
    <cacheField name="RITARDO" numFmtId="0">
      <sharedItems containsSemiMixedTypes="0" containsString="0" containsNumber="1" containsInteger="1" minValue="-88" maxValue="95"/>
    </cacheField>
    <cacheField name="Ritardo Ponderato" numFmtId="164">
      <sharedItems containsSemiMixedTypes="0" containsString="0" containsNumber="1" minValue="-1494417.75" maxValue="2600825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3">
  <r>
    <n v="1"/>
    <s v="E000003606"/>
    <s v="01-01-2017"/>
    <n v="1534"/>
    <s v="01-01-2017"/>
    <s v="27-01-2017"/>
    <n v="1534"/>
    <x v="0"/>
    <n v="26"/>
    <n v="39884"/>
  </r>
  <r>
    <n v="2"/>
    <s v="1"/>
    <s v="02-01-2017"/>
    <n v="252.54"/>
    <s v="28-02-2017"/>
    <s v="28-02-2017"/>
    <n v="252.54"/>
    <x v="0"/>
    <n v="0"/>
    <n v="0"/>
  </r>
  <r>
    <n v="3"/>
    <s v="17P00001"/>
    <s v="02-01-2017"/>
    <n v="9003.6"/>
    <s v="28-02-2017"/>
    <s v="28-02-2017"/>
    <n v="9003.6"/>
    <x v="0"/>
    <n v="0"/>
    <n v="0"/>
  </r>
  <r>
    <n v="4"/>
    <s v="17P00002"/>
    <s v="02-01-2017"/>
    <n v="1318.82"/>
    <s v="28-02-2017"/>
    <s v="28-02-2017"/>
    <n v="1318.82"/>
    <x v="0"/>
    <n v="0"/>
    <n v="0"/>
  </r>
  <r>
    <n v="5"/>
    <s v="321000250"/>
    <s v="02-01-2017"/>
    <n v="927.2"/>
    <s v="28-02-2017"/>
    <s v="02-02-2017"/>
    <n v="927.2"/>
    <x v="0"/>
    <n v="-26"/>
    <n v="-24107.200000000001"/>
  </r>
  <r>
    <n v="6"/>
    <s v="6E"/>
    <s v="02-01-2017"/>
    <n v="3524.73"/>
    <s v="28-02-2017"/>
    <s v="28-02-2017"/>
    <n v="2969.13"/>
    <x v="0"/>
    <n v="0"/>
    <n v="0"/>
  </r>
  <r>
    <n v="7"/>
    <s v="7E"/>
    <s v="02-01-2017"/>
    <n v="2757.1"/>
    <s v="28-02-2017"/>
    <s v="28-02-2017"/>
    <n v="2322.5"/>
    <x v="0"/>
    <n v="0"/>
    <n v="0"/>
  </r>
  <r>
    <n v="8"/>
    <s v="FATTPA1_17"/>
    <s v="02-01-2017"/>
    <n v="6344"/>
    <s v="31-01-2017"/>
    <s v="02-02-2017"/>
    <n v="6344"/>
    <x v="0"/>
    <n v="2"/>
    <n v="12688"/>
  </r>
  <r>
    <n v="9"/>
    <s v="1"/>
    <s v="09-01-2017"/>
    <n v="4559.99"/>
    <s v="28-02-2017"/>
    <s v="28-02-2017"/>
    <n v="4559.99"/>
    <x v="0"/>
    <n v="0"/>
    <n v="0"/>
  </r>
  <r>
    <n v="10"/>
    <s v="17P00003"/>
    <s v="09-01-2017"/>
    <n v="207.4"/>
    <s v="28-02-2017"/>
    <s v="28-02-2017"/>
    <n v="207.4"/>
    <x v="0"/>
    <n v="0"/>
    <n v="0"/>
  </r>
  <r>
    <n v="11"/>
    <s v="2017FSOS"/>
    <s v="09-01-2017"/>
    <n v="11529"/>
    <s v="09-02-2017"/>
    <s v="27-01-2017"/>
    <n v="11529"/>
    <x v="0"/>
    <n v="-13"/>
    <n v="-149877"/>
  </r>
  <r>
    <n v="12"/>
    <s v="123211"/>
    <s v="10-01-2017"/>
    <n v="21659.29"/>
    <s v="10-02-2017"/>
    <s v="14-02-2017"/>
    <n v="21659.29"/>
    <x v="0"/>
    <n v="4"/>
    <n v="86637.16"/>
  </r>
  <r>
    <n v="13"/>
    <s v="4"/>
    <s v="11-01-2017"/>
    <n v="366.62"/>
    <s v="28-02-2017"/>
    <s v="28-02-2017"/>
    <n v="366.62"/>
    <x v="0"/>
    <n v="0"/>
    <n v="0"/>
  </r>
  <r>
    <n v="14"/>
    <s v="FATTPA 1_1"/>
    <s v="11-01-2017"/>
    <n v="194.92"/>
    <s v="11-01-2017"/>
    <s v="27-01-2017"/>
    <n v="194.92"/>
    <x v="0"/>
    <n v="16"/>
    <n v="3118.72"/>
  </r>
  <r>
    <n v="15"/>
    <s v="2/17/CS"/>
    <s v="16-01-2017"/>
    <n v="10108.799999999999"/>
    <s v="16-01-2017"/>
    <s v="16-01-2017"/>
    <n v="10108.799999999999"/>
    <x v="0"/>
    <n v="0"/>
    <n v="0"/>
  </r>
  <r>
    <n v="16"/>
    <s v="2-SEL/2017"/>
    <s v="16-01-2017"/>
    <n v="3278.32"/>
    <s v="16-01-2017"/>
    <s v="16-01-2017"/>
    <n v="3278.32"/>
    <x v="0"/>
    <n v="0"/>
    <n v="0"/>
  </r>
  <r>
    <n v="17"/>
    <s v="43"/>
    <s v="16-01-2017"/>
    <n v="366"/>
    <s v="28-02-2017"/>
    <s v="28-02-2017"/>
    <n v="366"/>
    <x v="0"/>
    <n v="0"/>
    <n v="0"/>
  </r>
  <r>
    <n v="18"/>
    <s v="17-0022"/>
    <s v="17-01-2017"/>
    <n v="341.6"/>
    <s v="28-02-2017"/>
    <s v="28-02-2017"/>
    <n v="341.6"/>
    <x v="0"/>
    <n v="0"/>
    <n v="0"/>
  </r>
  <r>
    <n v="19"/>
    <s v="6"/>
    <s v="19-01-2017"/>
    <n v="1650"/>
    <s v="19-02-2017"/>
    <s v="13-02-2017"/>
    <n v="1650"/>
    <x v="0"/>
    <n v="-6"/>
    <n v="-9900"/>
  </r>
  <r>
    <n v="20"/>
    <s v="7"/>
    <s v="19-01-2017"/>
    <n v="825"/>
    <s v="19-02-2017"/>
    <s v="13-02-2017"/>
    <n v="825"/>
    <x v="0"/>
    <n v="-6"/>
    <n v="-4950"/>
  </r>
  <r>
    <n v="21"/>
    <s v="1010396764"/>
    <s v="20-01-2017"/>
    <n v="1089.51"/>
    <s v="28-02-2017"/>
    <s v="28-02-2017"/>
    <n v="1089.51"/>
    <x v="0"/>
    <n v="0"/>
    <n v="0"/>
  </r>
  <r>
    <n v="22"/>
    <s v="610000061"/>
    <s v="25-01-2017"/>
    <n v="317.2"/>
    <s v="28-02-2017"/>
    <s v="02-03-2017"/>
    <n v="317.2"/>
    <x v="0"/>
    <n v="2"/>
    <n v="634.4"/>
  </r>
  <r>
    <n v="23"/>
    <s v="6PA"/>
    <s v="26-01-2017"/>
    <n v="427"/>
    <s v="28-02-2017"/>
    <s v="28-02-2017"/>
    <n v="427"/>
    <x v="0"/>
    <n v="0"/>
    <n v="0"/>
  </r>
  <r>
    <n v="24"/>
    <s v="PA002/2017"/>
    <s v="26-01-2017"/>
    <n v="556.32000000000005"/>
    <s v="28-02-2017"/>
    <s v="28-02-2017"/>
    <n v="556.32000000000005"/>
    <x v="0"/>
    <n v="0"/>
    <n v="0"/>
  </r>
  <r>
    <n v="25"/>
    <s v="0026/2017"/>
    <s v="28-01-2017"/>
    <n v="244"/>
    <s v="28-02-2017"/>
    <s v="28-02-2017"/>
    <n v="244"/>
    <x v="0"/>
    <n v="0"/>
    <n v="0"/>
  </r>
  <r>
    <n v="26"/>
    <s v="1_2017"/>
    <s v="30-01-2017"/>
    <n v="367.2"/>
    <s v="28-02-2017"/>
    <s v="02-02-2017"/>
    <n v="313.2"/>
    <x v="0"/>
    <n v="-26"/>
    <n v="-9547.1999999999989"/>
  </r>
  <r>
    <n v="27"/>
    <s v="2_2017"/>
    <s v="30-01-2017"/>
    <n v="255"/>
    <s v="28-02-2017"/>
    <s v="02-02-2017"/>
    <n v="217.5"/>
    <x v="0"/>
    <n v="-26"/>
    <n v="-6630"/>
  </r>
  <r>
    <n v="28"/>
    <s v="114"/>
    <s v="31-01-2017"/>
    <n v="721.84"/>
    <s v="28-02-2017"/>
    <s v="28-02-2017"/>
    <n v="721.84"/>
    <x v="0"/>
    <n v="0"/>
    <n v="0"/>
  </r>
  <r>
    <n v="29"/>
    <s v="2017300123"/>
    <s v="31-01-2017"/>
    <n v="4790.76"/>
    <s v="28-02-2017"/>
    <s v="03-03-2017"/>
    <n v="4790.76"/>
    <x v="0"/>
    <n v="3"/>
    <n v="14372.28"/>
  </r>
  <r>
    <n v="30"/>
    <s v="33/17"/>
    <s v="31-01-2017"/>
    <n v="350.75"/>
    <s v="28-02-2017"/>
    <s v="28-02-2017"/>
    <n v="350.75"/>
    <x v="0"/>
    <n v="0"/>
    <n v="0"/>
  </r>
  <r>
    <n v="31"/>
    <s v="37/"/>
    <s v="31-01-2017"/>
    <n v="1647"/>
    <s v="28-02-2017"/>
    <s v="28-02-2017"/>
    <n v="1647"/>
    <x v="0"/>
    <n v="0"/>
    <n v="0"/>
  </r>
  <r>
    <n v="32"/>
    <s v="15I3"/>
    <s v="01-02-2017"/>
    <n v="92720"/>
    <s v="31-03-2017"/>
    <s v="30-03-2017"/>
    <n v="92720"/>
    <x v="0"/>
    <n v="-1"/>
    <n v="-92720"/>
  </r>
  <r>
    <n v="33"/>
    <s v="2/A"/>
    <s v="01-02-2017"/>
    <n v="549"/>
    <s v="01-03-2017"/>
    <s v="08-02-2017"/>
    <n v="549"/>
    <x v="0"/>
    <n v="-21"/>
    <n v="-11529"/>
  </r>
  <r>
    <n v="34"/>
    <s v="29"/>
    <s v="01-02-2017"/>
    <n v="252.54"/>
    <s v="31-03-2017"/>
    <s v="30-03-2017"/>
    <n v="252.54"/>
    <x v="0"/>
    <n v="-1"/>
    <n v="-252.54"/>
  </r>
  <r>
    <n v="35"/>
    <s v="E000030750"/>
    <s v="01-02-2017"/>
    <n v="1365.91"/>
    <s v="03-03-2017"/>
    <s v="02-03-2017"/>
    <n v="1365.91"/>
    <x v="0"/>
    <n v="-1"/>
    <n v="-1365.91"/>
  </r>
  <r>
    <n v="36"/>
    <s v="321004149"/>
    <s v="02-02-2017"/>
    <n v="927.2"/>
    <s v="31-03-2017"/>
    <s v="06-03-2017"/>
    <n v="927.2"/>
    <x v="0"/>
    <n v="-25"/>
    <n v="-23180"/>
  </r>
  <r>
    <n v="37"/>
    <s v="8717027942"/>
    <s v="02-02-2017"/>
    <n v="28"/>
    <s v="31-03-2017"/>
    <s v="17-03-2017"/>
    <n v="28"/>
    <x v="0"/>
    <n v="-14"/>
    <n v="-392"/>
  </r>
  <r>
    <n v="38"/>
    <s v="8717027943"/>
    <s v="02-02-2017"/>
    <n v="42"/>
    <s v="31-03-2017"/>
    <s v="17-03-2017"/>
    <n v="42"/>
    <x v="0"/>
    <n v="-14"/>
    <n v="-588"/>
  </r>
  <r>
    <n v="39"/>
    <s v="31"/>
    <s v="06-02-2017"/>
    <n v="573.4"/>
    <s v="06-03-2017"/>
    <s v="30-03-2017"/>
    <n v="573.4"/>
    <x v="0"/>
    <n v="24"/>
    <n v="13761.599999999999"/>
  </r>
  <r>
    <n v="40"/>
    <s v="17-0090"/>
    <s v="07-02-2017"/>
    <n v="927.2"/>
    <s v="28-02-2017"/>
    <s v="28-02-2017"/>
    <n v="927.2"/>
    <x v="0"/>
    <n v="0"/>
    <n v="0"/>
  </r>
  <r>
    <n v="41"/>
    <s v="17-0112"/>
    <s v="08-02-2017"/>
    <n v="1155.69"/>
    <s v="28-02-2017"/>
    <s v="17-02-2017"/>
    <n v="1155.69"/>
    <x v="0"/>
    <n v="-11"/>
    <n v="-12712.59"/>
  </r>
  <r>
    <n v="42"/>
    <s v="17-201713"/>
    <s v="08-02-2017"/>
    <n v="2958.8"/>
    <s v="31-03-2017"/>
    <s v="17-03-2017"/>
    <n v="2958.8"/>
    <x v="0"/>
    <n v="-14"/>
    <n v="-41423.200000000004"/>
  </r>
  <r>
    <n v="43"/>
    <s v="10-2017-FE"/>
    <s v="09-02-2017"/>
    <n v="5610"/>
    <s v="31-03-2017"/>
    <s v="14-03-2017"/>
    <n v="5610"/>
    <x v="0"/>
    <n v="-17"/>
    <n v="-95370"/>
  </r>
  <r>
    <n v="44"/>
    <s v="4/LON"/>
    <s v="09-02-2017"/>
    <n v="121"/>
    <s v="09-02-2017"/>
    <s v="08-02-2017"/>
    <n v="121"/>
    <x v="0"/>
    <n v="-1"/>
    <n v="-121"/>
  </r>
  <r>
    <n v="45"/>
    <s v="5/LON"/>
    <s v="10-02-2017"/>
    <n v="121"/>
    <s v="10-02-2017"/>
    <s v="23-02-2017"/>
    <n v="121"/>
    <x v="0"/>
    <n v="13"/>
    <n v="1573"/>
  </r>
  <r>
    <n v="46"/>
    <s v="FATTPA 4_1"/>
    <s v="10-02-2017"/>
    <n v="134.94"/>
    <s v="10-02-2017"/>
    <s v="28-03-2017"/>
    <n v="134.94"/>
    <x v="0"/>
    <n v="46"/>
    <n v="6207.24"/>
  </r>
  <r>
    <n v="47"/>
    <s v="52"/>
    <s v="16-02-2017"/>
    <n v="425.4"/>
    <s v="31-03-2017"/>
    <s v="30-03-2017"/>
    <n v="371.4"/>
    <x v="0"/>
    <n v="-1"/>
    <n v="-425.4"/>
  </r>
  <r>
    <n v="48"/>
    <s v="1/PA"/>
    <s v="17-02-2017"/>
    <n v="87230"/>
    <s v="28-02-2017"/>
    <s v="21-02-2017"/>
    <n v="87230"/>
    <x v="0"/>
    <n v="-7"/>
    <n v="-610610"/>
  </r>
  <r>
    <n v="49"/>
    <s v="1701003537"/>
    <s v="20-02-2017"/>
    <n v="762.3"/>
    <s v="31-03-2017"/>
    <s v="30-03-2017"/>
    <n v="762.3"/>
    <x v="0"/>
    <n v="-1"/>
    <n v="-762.3"/>
  </r>
  <r>
    <n v="50"/>
    <s v="15I4"/>
    <s v="21-02-2017"/>
    <n v="16953.669999999998"/>
    <s v="28-02-2017"/>
    <s v="08-03-2017"/>
    <n v="16953.669999999998"/>
    <x v="0"/>
    <n v="8"/>
    <n v="135629.35999999999"/>
  </r>
  <r>
    <n v="51"/>
    <s v="15I5"/>
    <s v="21-02-2017"/>
    <n v="16953.669999999998"/>
    <s v="28-02-2017"/>
    <s v="08-03-2017"/>
    <n v="16953.669999999998"/>
    <x v="0"/>
    <n v="8"/>
    <n v="135629.35999999999"/>
  </r>
  <r>
    <n v="52"/>
    <s v="15I6"/>
    <s v="21-02-2017"/>
    <n v="16953.669999999998"/>
    <s v="28-02-2017"/>
    <s v="08-03-2017"/>
    <n v="16953.669999999998"/>
    <x v="0"/>
    <n v="8"/>
    <n v="135629.35999999999"/>
  </r>
  <r>
    <n v="53"/>
    <s v="15I7"/>
    <s v="21-02-2017"/>
    <n v="16953.669999999998"/>
    <s v="28-02-2017"/>
    <s v="08-03-2017"/>
    <n v="16953.669999999998"/>
    <x v="0"/>
    <n v="8"/>
    <n v="135629.35999999999"/>
  </r>
  <r>
    <n v="54"/>
    <s v="15I8"/>
    <s v="21-02-2017"/>
    <n v="16953.669999999998"/>
    <s v="28-02-2017"/>
    <s v="08-03-2017"/>
    <n v="16953.669999999998"/>
    <x v="0"/>
    <n v="8"/>
    <n v="135629.35999999999"/>
  </r>
  <r>
    <n v="55"/>
    <s v="15I9"/>
    <s v="21-02-2017"/>
    <n v="16953.669999999998"/>
    <s v="31-03-2017"/>
    <s v="30-03-2017"/>
    <n v="16953.669999999998"/>
    <x v="0"/>
    <n v="-1"/>
    <n v="-16953.669999999998"/>
  </r>
  <r>
    <n v="56"/>
    <s v="FATPAM 05"/>
    <s v="24-02-2017"/>
    <n v="23544.46"/>
    <s v="28-02-2017"/>
    <s v="06-03-2017"/>
    <n v="19833.16"/>
    <x v="0"/>
    <n v="6"/>
    <n v="141266.76"/>
  </r>
  <r>
    <n v="57"/>
    <s v="FATPAM 06"/>
    <s v="24-02-2017"/>
    <n v="22946.46"/>
    <s v="28-02-2017"/>
    <s v="06-03-2017"/>
    <n v="19329.43"/>
    <x v="0"/>
    <n v="6"/>
    <n v="137678.76"/>
  </r>
  <r>
    <n v="58"/>
    <s v="4/A"/>
    <s v="27-02-2017"/>
    <n v="727.12"/>
    <s v="27-03-2017"/>
    <s v="03-03-2017"/>
    <n v="727.12"/>
    <x v="0"/>
    <n v="-24"/>
    <n v="-17450.88"/>
  </r>
  <r>
    <n v="59"/>
    <s v="6662502564"/>
    <s v="27-02-2017"/>
    <n v="53.47"/>
    <s v="27-02-2017"/>
    <s v="08-03-2017"/>
    <n v="53.47"/>
    <x v="0"/>
    <n v="9"/>
    <n v="481.23"/>
  </r>
  <r>
    <n v="60"/>
    <s v="6662502565"/>
    <s v="27-02-2017"/>
    <n v="7210.3"/>
    <s v="27-02-2017"/>
    <s v="08-03-2017"/>
    <n v="7210.3"/>
    <x v="0"/>
    <n v="9"/>
    <n v="64892.700000000004"/>
  </r>
  <r>
    <n v="61"/>
    <s v="000012/PA"/>
    <s v="28-02-2017"/>
    <n v="732"/>
    <s v="31-03-2017"/>
    <s v="30-03-2017"/>
    <n v="732"/>
    <x v="0"/>
    <n v="-1"/>
    <n v="-732"/>
  </r>
  <r>
    <n v="62"/>
    <s v="1/2017"/>
    <s v="28-02-2017"/>
    <n v="559.98"/>
    <s v="31-03-2017"/>
    <s v="30-03-2017"/>
    <n v="559.98"/>
    <x v="0"/>
    <n v="-1"/>
    <n v="-559.98"/>
  </r>
  <r>
    <n v="63"/>
    <s v="152/"/>
    <s v="28-02-2017"/>
    <n v="1647"/>
    <s v="28-03-2017"/>
    <s v="30-03-2017"/>
    <n v="1647"/>
    <x v="0"/>
    <n v="2"/>
    <n v="3294"/>
  </r>
  <r>
    <n v="64"/>
    <s v="265"/>
    <s v="28-02-2017"/>
    <n v="721.84"/>
    <s v="31-03-2017"/>
    <s v="30-03-2017"/>
    <n v="721.84"/>
    <x v="0"/>
    <n v="-1"/>
    <n v="-721.84"/>
  </r>
  <r>
    <n v="65"/>
    <s v="59"/>
    <s v="28-02-2017"/>
    <n v="2511.73"/>
    <s v="31-03-2017"/>
    <s v="30-03-2017"/>
    <n v="2511.73"/>
    <x v="0"/>
    <n v="-1"/>
    <n v="-2511.73"/>
  </r>
  <r>
    <n v="66"/>
    <s v="60/17"/>
    <s v="28-02-2017"/>
    <n v="350.75"/>
    <s v="31-03-2017"/>
    <s v="30-03-2017"/>
    <n v="350.75"/>
    <x v="0"/>
    <n v="-1"/>
    <n v="-350.75"/>
  </r>
  <r>
    <n v="67"/>
    <s v="3301000061"/>
    <s v="07-03-2017"/>
    <n v="3907.75"/>
    <s v="07-03-2017"/>
    <s v="17-03-2017"/>
    <n v="3907.75"/>
    <x v="0"/>
    <n v="10"/>
    <n v="39077.5"/>
  </r>
  <r>
    <n v="68"/>
    <s v="FATTPA 6_1"/>
    <s v="07-03-2017"/>
    <n v="299.88"/>
    <s v="07-03-2017"/>
    <s v="28-03-2017"/>
    <n v="299.88"/>
    <x v="0"/>
    <n v="21"/>
    <n v="6297.48"/>
  </r>
  <r>
    <n v="69"/>
    <s v="153_2017"/>
    <s v="08-03-2017"/>
    <n v="110"/>
    <s v="08-04-2017"/>
    <s v="30-03-2017"/>
    <n v="110"/>
    <x v="0"/>
    <n v="-9"/>
    <n v="-990"/>
  </r>
  <r>
    <n v="70"/>
    <s v="1/PA"/>
    <s v="10-03-2017"/>
    <n v="4300.5"/>
    <s v="31-03-2017"/>
    <s v="30-03-2017"/>
    <n v="4300.5"/>
    <x v="0"/>
    <n v="-1"/>
    <n v="-4300.5"/>
  </r>
  <r>
    <n v="71"/>
    <s v="IIT7005372"/>
    <s v="31-03-2017"/>
    <n v="21677.34"/>
    <s v="31-03-2017"/>
    <s v="31-03-2017"/>
    <n v="21677.34"/>
    <x v="0"/>
    <n v="0"/>
    <n v="0"/>
  </r>
  <r>
    <n v="72"/>
    <s v="IIT7005373"/>
    <s v="31-03-2017"/>
    <n v="1659.59"/>
    <s v="31-03-2017"/>
    <s v="31-03-2017"/>
    <n v="1659.59"/>
    <x v="0"/>
    <n v="0"/>
    <n v="0"/>
  </r>
  <r>
    <n v="73"/>
    <s v="IIT7005374"/>
    <s v="31-03-2017"/>
    <n v="1057.44"/>
    <s v="31-03-2017"/>
    <s v="31-03-2017"/>
    <n v="1057.44"/>
    <x v="0"/>
    <n v="0"/>
    <n v="0"/>
  </r>
  <r>
    <n v="74"/>
    <s v="IIT7005378"/>
    <s v="31-03-2017"/>
    <n v="1273.1099999999999"/>
    <s v="31-03-2017"/>
    <s v="31-03-2017"/>
    <n v="1273.1099999999999"/>
    <x v="0"/>
    <n v="0"/>
    <n v="0"/>
  </r>
  <r>
    <n v="75"/>
    <s v="498/2017"/>
    <s v="01-02-2017"/>
    <n v="1683.15"/>
    <s v="30-04-2017"/>
    <s v="28-04-2017"/>
    <n v="1683.15"/>
    <x v="1"/>
    <n v="-2"/>
    <n v="-3366.3"/>
  </r>
  <r>
    <n v="76"/>
    <s v="8A00163384"/>
    <s v="06-02-2017"/>
    <n v="4.8600000000000003"/>
    <s v="06-02-2017"/>
    <s v="02-05-2017"/>
    <n v="4.8600000000000003"/>
    <x v="1"/>
    <n v="85"/>
    <n v="413.1"/>
  </r>
  <r>
    <n v="77"/>
    <s v="8W00109611"/>
    <s v="06-02-2017"/>
    <n v="244.38"/>
    <s v="02-05-2017"/>
    <s v="02-05-2017"/>
    <n v="244.38"/>
    <x v="1"/>
    <n v="0"/>
    <n v="0"/>
  </r>
  <r>
    <n v="78"/>
    <s v="8W00118774"/>
    <s v="06-02-2017"/>
    <n v="31.04"/>
    <s v="02-05-2017"/>
    <s v="02-05-2017"/>
    <n v="31.04"/>
    <x v="1"/>
    <n v="0"/>
    <n v="0"/>
  </r>
  <r>
    <n v="79"/>
    <s v="1/ROSE"/>
    <s v="10-02-2017"/>
    <n v="2978"/>
    <d v="2017-05-18T00:00:00"/>
    <s v="06-06-2017"/>
    <n v="2978"/>
    <x v="1"/>
    <n v="19"/>
    <n v="56582"/>
  </r>
  <r>
    <n v="80"/>
    <s v="7X00330333"/>
    <s v="14-02-2017"/>
    <n v="1504.37"/>
    <s v="24-04-2017"/>
    <s v="28-04-2017"/>
    <n v="1504.37"/>
    <x v="1"/>
    <n v="4"/>
    <n v="6017.48"/>
  </r>
  <r>
    <n v="81"/>
    <s v="3626"/>
    <s v="15-02-2017"/>
    <n v="366"/>
    <s v="15-04-2017"/>
    <s v="12-04-2017"/>
    <n v="366"/>
    <x v="1"/>
    <n v="-3"/>
    <n v="-1098"/>
  </r>
  <r>
    <n v="82"/>
    <s v="15I10"/>
    <s v="21-02-2017"/>
    <n v="16953.669999999998"/>
    <d v="2017-06-05T00:00:00"/>
    <s v="09-06-2017"/>
    <n v="16953.669999999998"/>
    <x v="1"/>
    <n v="4"/>
    <n v="67814.679999999993"/>
  </r>
  <r>
    <n v="83"/>
    <s v="70544"/>
    <s v="21-02-2017"/>
    <n v="463.6"/>
    <s v="30-04-2017"/>
    <s v="28-04-2017"/>
    <n v="463.6"/>
    <x v="1"/>
    <n v="-2"/>
    <n v="-927.2"/>
  </r>
  <r>
    <n v="84"/>
    <s v="8717054204"/>
    <s v="21-02-2017"/>
    <n v="645.96"/>
    <s v="21-04-2017"/>
    <s v="12-04-2017"/>
    <n v="645.96"/>
    <x v="1"/>
    <n v="-9"/>
    <n v="-5813.64"/>
  </r>
  <r>
    <n v="85"/>
    <s v="610000443"/>
    <s v="27-02-2017"/>
    <n v="317.2"/>
    <s v="31-03-2017"/>
    <s v="06-06-2017"/>
    <n v="317.2"/>
    <x v="1"/>
    <n v="67"/>
    <n v="21252.399999999998"/>
  </r>
  <r>
    <n v="86"/>
    <s v="17P00004"/>
    <s v="28-02-2017"/>
    <n v="427"/>
    <d v="2017-04-10T00:00:00"/>
    <s v="20-04-2017"/>
    <n v="427"/>
    <x v="1"/>
    <n v="10"/>
    <n v="4270"/>
  </r>
  <r>
    <n v="87"/>
    <s v="PA0001268"/>
    <s v="28-02-2017"/>
    <n v="13.63"/>
    <d v="2017-04-30T00:00:00"/>
    <s v="28-04-2017"/>
    <n v="13.63"/>
    <x v="1"/>
    <n v="-2"/>
    <n v="-27.26"/>
  </r>
  <r>
    <n v="88"/>
    <s v="52"/>
    <s v="01-03-2017"/>
    <n v="252.54"/>
    <s v="30-04-2017"/>
    <s v="28-04-2017"/>
    <n v="252.54"/>
    <x v="1"/>
    <n v="-2"/>
    <n v="-505.08"/>
  </r>
  <r>
    <n v="89"/>
    <s v="6083"/>
    <s v="01-03-2017"/>
    <n v="366"/>
    <s v="01-05-2017"/>
    <s v="28-04-2017"/>
    <n v="366"/>
    <x v="1"/>
    <n v="-3"/>
    <n v="-1098"/>
  </r>
  <r>
    <n v="90"/>
    <s v="321008408"/>
    <s v="02-03-2017"/>
    <n v="927.2"/>
    <s v="30-04-2017"/>
    <s v="03-04-2017"/>
    <n v="927.2"/>
    <x v="1"/>
    <n v="-27"/>
    <n v="-25034.400000000001"/>
  </r>
  <r>
    <n v="91"/>
    <s v="E000067299"/>
    <s v="02-03-2017"/>
    <n v="1415.11"/>
    <s v="03-04-2017"/>
    <s v="13-04-2017"/>
    <n v="1415.11"/>
    <x v="1"/>
    <n v="10"/>
    <n v="14151.099999999999"/>
  </r>
  <r>
    <n v="92"/>
    <s v="E000077658"/>
    <s v="02-03-2017"/>
    <n v="0.01"/>
    <s v="02-03-2017"/>
    <s v="13-04-2017"/>
    <n v="0.01"/>
    <x v="1"/>
    <n v="42"/>
    <n v="0.42"/>
  </r>
  <r>
    <n v="93"/>
    <s v="1PA"/>
    <s v="03-03-2017"/>
    <n v="15002"/>
    <s v="30-04-2017"/>
    <s v="05-05-2017"/>
    <n v="15002"/>
    <x v="1"/>
    <n v="5"/>
    <n v="75010"/>
  </r>
  <r>
    <n v="94"/>
    <s v="15E"/>
    <s v="06-03-2017"/>
    <n v="3524.73"/>
    <s v="30-04-2017"/>
    <s v="28-04-2017"/>
    <n v="2969.13"/>
    <x v="1"/>
    <n v="-2"/>
    <n v="-7049.46"/>
  </r>
  <r>
    <n v="95"/>
    <s v="16E"/>
    <s v="06-03-2017"/>
    <n v="2594.6999999999998"/>
    <s v="30-04-2017"/>
    <s v="28-04-2017"/>
    <n v="2185.6999999999998"/>
    <x v="1"/>
    <n v="-2"/>
    <n v="-5189.3999999999996"/>
  </r>
  <r>
    <n v="96"/>
    <s v="17-203313"/>
    <s v="07-03-2017"/>
    <n v="3343.44"/>
    <s v="31-05-2017"/>
    <s v="03-04-2017"/>
    <n v="3343.44"/>
    <x v="1"/>
    <n v="-58"/>
    <n v="-193919.52"/>
  </r>
  <r>
    <n v="97"/>
    <s v="38/01"/>
    <s v="13-03-2017"/>
    <n v="9394"/>
    <s v="13-04-2017"/>
    <s v="12-04-2017"/>
    <n v="9394"/>
    <x v="1"/>
    <n v="-1"/>
    <n v="-9394"/>
  </r>
  <r>
    <n v="98"/>
    <s v="6700"/>
    <s v="15-03-2017"/>
    <n v="274.5"/>
    <s v="15-05-2017"/>
    <s v="17-05-2017"/>
    <n v="274.5"/>
    <x v="1"/>
    <n v="2"/>
    <n v="549"/>
  </r>
  <r>
    <n v="99"/>
    <s v="214/PA"/>
    <s v="16-03-2017"/>
    <n v="713.33"/>
    <s v="16-05-2017"/>
    <s v="17-05-2017"/>
    <n v="713.33"/>
    <x v="1"/>
    <n v="1"/>
    <n v="713.33"/>
  </r>
  <r>
    <n v="100"/>
    <s v="55M"/>
    <s v="16-03-2017"/>
    <n v="1341"/>
    <s v="30-04-2017"/>
    <s v="28-04-2017"/>
    <n v="1341"/>
    <x v="1"/>
    <n v="-2"/>
    <n v="-2682"/>
  </r>
  <r>
    <n v="101"/>
    <s v="1"/>
    <s v="27-03-2017"/>
    <n v="318.64"/>
    <s v="30-04-2017"/>
    <s v="28-04-2017"/>
    <n v="266.39999999999998"/>
    <x v="1"/>
    <n v="-2"/>
    <n v="-637.28"/>
  </r>
  <r>
    <n v="102"/>
    <s v="6"/>
    <s v="27-03-2017"/>
    <n v="297"/>
    <s v="30-04-2017"/>
    <s v="28-04-2017"/>
    <n v="297"/>
    <x v="1"/>
    <n v="-2"/>
    <n v="-594"/>
  </r>
  <r>
    <n v="103"/>
    <s v="8448"/>
    <s v="28-03-2017"/>
    <n v="366"/>
    <s v="28-05-2017"/>
    <s v="06-06-2017"/>
    <n v="366"/>
    <x v="1"/>
    <n v="9"/>
    <n v="3294"/>
  </r>
  <r>
    <n v="104"/>
    <s v="8717089639"/>
    <s v="28-03-2017"/>
    <n v="21"/>
    <s v="28-04-2017"/>
    <s v="28-04-2017"/>
    <n v="21"/>
    <x v="1"/>
    <n v="0"/>
    <n v="0"/>
  </r>
  <r>
    <n v="105"/>
    <s v="7/A"/>
    <s v="29-03-2017"/>
    <n v="1196.56"/>
    <s v="30-04-2017"/>
    <s v="10-04-2017"/>
    <n v="1196.56"/>
    <x v="1"/>
    <n v="-20"/>
    <n v="-23931.199999999997"/>
  </r>
  <r>
    <n v="106"/>
    <s v="784/2017"/>
    <s v="29-03-2017"/>
    <n v="1455.07"/>
    <s v="31-05-2017"/>
    <s v="06-06-2017"/>
    <n v="1455.07"/>
    <x v="1"/>
    <n v="6"/>
    <n v="8730.42"/>
  </r>
  <r>
    <n v="107"/>
    <s v="PA005/2017"/>
    <s v="29-03-2017"/>
    <n v="675.27"/>
    <s v="30-04-2017"/>
    <s v="28-04-2017"/>
    <n v="675.27"/>
    <x v="1"/>
    <n v="-2"/>
    <n v="-1350.54"/>
  </r>
  <r>
    <n v="108"/>
    <s v="70991642"/>
    <s v="30-03-2017"/>
    <n v="300"/>
    <s v="30-04-2017"/>
    <s v="02-05-2017"/>
    <n v="300"/>
    <x v="1"/>
    <n v="2"/>
    <n v="600"/>
  </r>
  <r>
    <n v="109"/>
    <s v="000022/PA"/>
    <s v="31-03-2017"/>
    <n v="805.2"/>
    <s v="30-04-2017"/>
    <s v="05-05-2017"/>
    <n v="805.2"/>
    <x v="1"/>
    <n v="5"/>
    <n v="4026"/>
  </r>
  <r>
    <n v="110"/>
    <s v="000037"/>
    <s v="31-03-2017"/>
    <n v="183"/>
    <s v="30-04-2017"/>
    <s v="02-05-2017"/>
    <n v="183"/>
    <x v="1"/>
    <n v="2"/>
    <n v="366"/>
  </r>
  <r>
    <n v="111"/>
    <s v="03157"/>
    <s v="31-03-2017"/>
    <n v="523.38"/>
    <s v="30-04-2017"/>
    <s v="02-05-2017"/>
    <n v="523.38"/>
    <x v="1"/>
    <n v="2"/>
    <n v="1046.76"/>
  </r>
  <r>
    <n v="112"/>
    <s v="03267"/>
    <s v="31-03-2017"/>
    <n v="79.3"/>
    <s v="30-04-2017"/>
    <s v="02-05-2017"/>
    <n v="79.3"/>
    <x v="1"/>
    <n v="2"/>
    <n v="158.6"/>
  </r>
  <r>
    <n v="113"/>
    <s v="101/17"/>
    <s v="31-03-2017"/>
    <n v="350.75"/>
    <s v="30-04-2017"/>
    <s v="28-04-2017"/>
    <n v="350.75"/>
    <x v="1"/>
    <n v="-2"/>
    <n v="-701.5"/>
  </r>
  <r>
    <n v="114"/>
    <s v="452"/>
    <s v="31-03-2017"/>
    <n v="721.84"/>
    <s v="30-04-2017"/>
    <s v="28-04-2017"/>
    <n v="721.84"/>
    <x v="1"/>
    <n v="-2"/>
    <n v="-1443.68"/>
  </r>
  <r>
    <n v="115"/>
    <s v="8717092891"/>
    <s v="31-03-2017"/>
    <n v="659.66"/>
    <s v="31-05-2017"/>
    <s v="06-06-2017"/>
    <n v="659.66"/>
    <x v="1"/>
    <n v="6"/>
    <n v="3957.96"/>
  </r>
  <r>
    <n v="116"/>
    <s v="PA0001908"/>
    <s v="31-03-2017"/>
    <n v="4.88"/>
    <s v="30-04-2017"/>
    <s v="05-05-2017"/>
    <n v="4.88"/>
    <x v="1"/>
    <n v="5"/>
    <n v="24.4"/>
  </r>
  <r>
    <n v="117"/>
    <s v="E000090598"/>
    <s v="01-04-2017"/>
    <n v="1263.76"/>
    <s v="01-04-2017"/>
    <s v="02-05-2017"/>
    <n v="1263.76"/>
    <x v="1"/>
    <n v="31"/>
    <n v="39176.559999999998"/>
  </r>
  <r>
    <n v="118"/>
    <s v="321012841"/>
    <s v="02-04-2017"/>
    <n v="927.2"/>
    <s v="02-05-2017"/>
    <s v="03-05-2017"/>
    <n v="927.2"/>
    <x v="1"/>
    <n v="1"/>
    <n v="927.2"/>
  </r>
  <r>
    <n v="119"/>
    <s v="3_2017"/>
    <s v="03-04-2017"/>
    <n v="367.2"/>
    <s v="03-04-2017"/>
    <s v="12-04-2017"/>
    <n v="313.2"/>
    <x v="1"/>
    <n v="9"/>
    <n v="3304.7999999999997"/>
  </r>
  <r>
    <n v="120"/>
    <s v="4_2017"/>
    <s v="03-04-2017"/>
    <n v="255"/>
    <s v="03-04-2017"/>
    <s v="12-04-2017"/>
    <n v="217.5"/>
    <x v="1"/>
    <n v="9"/>
    <n v="2295"/>
  </r>
  <r>
    <n v="121"/>
    <s v="73"/>
    <s v="03-04-2017"/>
    <n v="252.54"/>
    <s v="31-05-2017"/>
    <s v="16-06-2017"/>
    <n v="252.54"/>
    <x v="1"/>
    <n v="16"/>
    <n v="4040.64"/>
  </r>
  <r>
    <n v="122"/>
    <s v="01PA"/>
    <s v="06-04-2017"/>
    <n v="833.78"/>
    <s v="06-04-2017"/>
    <d v="2017-04-05T00:00:00"/>
    <n v="833.78"/>
    <x v="1"/>
    <n v="-1"/>
    <n v="-833.78"/>
  </r>
  <r>
    <n v="123"/>
    <s v="10271"/>
    <s v="06-04-2017"/>
    <n v="366"/>
    <s v="06-06-2017"/>
    <s v="09-06-2017"/>
    <n v="366"/>
    <x v="1"/>
    <n v="3"/>
    <n v="1098"/>
  </r>
  <r>
    <n v="124"/>
    <s v="665/FATT"/>
    <s v="06-04-2017"/>
    <n v="8233.15"/>
    <s v="31-05-2017"/>
    <s v="06-06-2017"/>
    <n v="8233.15"/>
    <x v="1"/>
    <n v="6"/>
    <n v="49398.899999999994"/>
  </r>
  <r>
    <n v="125"/>
    <s v="1701007319"/>
    <s v="10-04-2017"/>
    <n v="592.9"/>
    <s v="31-05-2017"/>
    <s v="06-06-2017"/>
    <n v="592.9"/>
    <x v="1"/>
    <n v="6"/>
    <n v="3557.3999999999996"/>
  </r>
  <r>
    <n v="126"/>
    <s v="17-205283"/>
    <s v="10-04-2017"/>
    <n v="2958.8"/>
    <s v="30-06-2017"/>
    <s v="09-05-2017"/>
    <n v="2958.8"/>
    <x v="1"/>
    <n v="-52"/>
    <n v="-153857.60000000001"/>
  </r>
  <r>
    <n v="127"/>
    <s v="10/17/CS"/>
    <s v="11-04-2017"/>
    <n v="9533.91"/>
    <s v="11-04-2017"/>
    <s v="18-04-2017"/>
    <n v="9533.91"/>
    <x v="1"/>
    <n v="7"/>
    <n v="66737.37"/>
  </r>
  <r>
    <n v="128"/>
    <s v="109/PA"/>
    <s v="11-04-2017"/>
    <n v="489.05"/>
    <s v="11-06-2017"/>
    <s v="16-06-2017"/>
    <n v="489.05"/>
    <x v="1"/>
    <n v="5"/>
    <n v="2445.25"/>
  </r>
  <r>
    <n v="129"/>
    <s v="125292"/>
    <s v="11-04-2017"/>
    <n v="22599.5"/>
    <s v="11-05-2017"/>
    <s v="25-05-2017"/>
    <n v="22599.5"/>
    <x v="1"/>
    <n v="14"/>
    <n v="316393"/>
  </r>
  <r>
    <n v="130"/>
    <s v="1010412205"/>
    <s v="12-04-2017"/>
    <n v="1089.51"/>
    <s v="31-05-2017"/>
    <s v="06-06-2017"/>
    <n v="1089.51"/>
    <x v="1"/>
    <n v="6"/>
    <n v="6537.0599999999995"/>
  </r>
  <r>
    <n v="131"/>
    <s v="FATTPA 9_1"/>
    <s v="12-04-2017"/>
    <n v="314.87"/>
    <s v="12-04-2017"/>
    <s v="28-04-2017"/>
    <n v="314.87"/>
    <x v="1"/>
    <n v="16"/>
    <n v="5037.92"/>
  </r>
  <r>
    <n v="132"/>
    <s v="131/PA"/>
    <s v="13-04-2017"/>
    <n v="90"/>
    <s v="13-04-2017"/>
    <d v="2017-04-04T00:00:00"/>
    <n v="90"/>
    <x v="1"/>
    <n v="-9"/>
    <n v="-810"/>
  </r>
  <r>
    <n v="133"/>
    <s v="2/PA"/>
    <s v="13-04-2017"/>
    <n v="68019.070000000007"/>
    <s v="30-04-2017"/>
    <s v="15-05-2017"/>
    <n v="68019.070000000007"/>
    <x v="1"/>
    <n v="15"/>
    <n v="1020286.05"/>
  </r>
  <r>
    <n v="134"/>
    <s v="3/PA"/>
    <s v="13-04-2017"/>
    <n v="173388.34"/>
    <s v="30-04-2017"/>
    <s v="15-05-2017"/>
    <n v="173388.34"/>
    <x v="1"/>
    <n v="15"/>
    <n v="2600825.1"/>
  </r>
  <r>
    <n v="135"/>
    <s v="4/PA"/>
    <s v="13-04-2017"/>
    <n v="64630.02"/>
    <s v="30-04-2017"/>
    <s v="18-04-2017"/>
    <n v="64630.02"/>
    <x v="1"/>
    <n v="-12"/>
    <n v="-775560.24"/>
  </r>
  <r>
    <n v="136"/>
    <s v="8-SEL/2017"/>
    <s v="14-04-2017"/>
    <n v="2948.23"/>
    <s v="14-04-2017"/>
    <s v="18-04-2017"/>
    <n v="2948.23"/>
    <x v="1"/>
    <n v="4"/>
    <n v="11792.92"/>
  </r>
  <r>
    <n v="137"/>
    <s v="PA007/2017"/>
    <s v="14-04-2017"/>
    <n v="508.5"/>
    <s v="31-05-2017"/>
    <s v="06-06-2017"/>
    <n v="508.5"/>
    <x v="1"/>
    <n v="6"/>
    <n v="3051"/>
  </r>
  <r>
    <n v="138"/>
    <s v="190"/>
    <s v="19-04-2017"/>
    <n v="366"/>
    <s v="19-06-2017"/>
    <s v="15-06-2017"/>
    <n v="366"/>
    <x v="1"/>
    <n v="-4"/>
    <n v="-1464"/>
  </r>
  <r>
    <n v="139"/>
    <s v="11711"/>
    <s v="21-04-2017"/>
    <n v="366"/>
    <s v="21-06-2017"/>
    <s v="16-06-2017"/>
    <n v="366"/>
    <x v="1"/>
    <n v="-5"/>
    <n v="-1830"/>
  </r>
  <r>
    <n v="140"/>
    <s v="117006145"/>
    <s v="24-04-2017"/>
    <n v="6100"/>
    <s v="31-05-2017"/>
    <s v="22-06-2017"/>
    <n v="6100"/>
    <x v="1"/>
    <n v="22"/>
    <n v="134200"/>
  </r>
  <r>
    <n v="141"/>
    <s v="8/A"/>
    <s v="26-04-2017"/>
    <n v="1585.23"/>
    <s v="30-04-2017"/>
    <s v="02-05-2017"/>
    <n v="1585.23"/>
    <x v="1"/>
    <n v="2"/>
    <n v="3170.46"/>
  </r>
  <r>
    <n v="142"/>
    <s v="EL 5/17"/>
    <s v="26-04-2017"/>
    <n v="1945.5"/>
    <s v="26-04-2017"/>
    <s v="17-05-2017"/>
    <n v="1638.83"/>
    <x v="1"/>
    <n v="21"/>
    <n v="40855.5"/>
  </r>
  <r>
    <n v="143"/>
    <s v="270/"/>
    <s v="27-04-2017"/>
    <n v="1171.2"/>
    <s v="27-05-2017"/>
    <s v="06-06-2017"/>
    <n v="1171.2"/>
    <x v="1"/>
    <n v="10"/>
    <n v="11712"/>
  </r>
  <r>
    <n v="144"/>
    <s v="123"/>
    <s v="28-04-2017"/>
    <n v="599.20000000000005"/>
    <s v="31-05-2017"/>
    <s v="06-06-2017"/>
    <n v="527.20000000000005"/>
    <x v="1"/>
    <n v="6"/>
    <n v="3595.2000000000003"/>
  </r>
  <r>
    <n v="145"/>
    <s v="124"/>
    <s v="28-04-2017"/>
    <n v="2548.89"/>
    <s v="31-05-2017"/>
    <s v="06-06-2017"/>
    <n v="2165.3200000000002"/>
    <x v="1"/>
    <n v="6"/>
    <n v="15293.34"/>
  </r>
  <r>
    <n v="146"/>
    <s v="137/17"/>
    <s v="28-04-2017"/>
    <n v="350.75"/>
    <s v="31-05-2017"/>
    <s v="06-06-2017"/>
    <n v="350.75"/>
    <x v="1"/>
    <n v="6"/>
    <n v="2104.5"/>
  </r>
  <r>
    <n v="147"/>
    <s v="556"/>
    <s v="28-04-2017"/>
    <n v="721.84"/>
    <s v="31-05-2017"/>
    <s v="06-06-2017"/>
    <n v="721.84"/>
    <x v="1"/>
    <n v="6"/>
    <n v="4331.04"/>
  </r>
  <r>
    <n v="148"/>
    <s v="610000932"/>
    <s v="28-04-2017"/>
    <n v="329.4"/>
    <s v="31-05-2017"/>
    <s v="06-06-2017"/>
    <n v="329.4"/>
    <x v="1"/>
    <n v="6"/>
    <n v="1976.3999999999999"/>
  </r>
  <r>
    <n v="149"/>
    <s v="FATTPA2_17"/>
    <s v="28-04-2017"/>
    <n v="6466"/>
    <s v="31-05-2017"/>
    <s v="06-06-2017"/>
    <n v="6466"/>
    <x v="1"/>
    <n v="6"/>
    <n v="38796"/>
  </r>
  <r>
    <n v="150"/>
    <s v="2017302260"/>
    <s v="29-04-2017"/>
    <n v="4790.76"/>
    <s v="31-05-2017"/>
    <s v="06-06-2017"/>
    <n v="4790.76"/>
    <x v="1"/>
    <n v="6"/>
    <n v="28744.560000000001"/>
  </r>
  <r>
    <n v="151"/>
    <s v="2/2017"/>
    <s v="30-04-2017"/>
    <n v="559.98"/>
    <s v="31-05-2017"/>
    <s v="06-06-2017"/>
    <n v="559.98"/>
    <x v="1"/>
    <n v="6"/>
    <n v="3359.88"/>
  </r>
  <r>
    <n v="152"/>
    <s v="PA0002337"/>
    <s v="30-04-2017"/>
    <n v="17067.8"/>
    <s v="31-05-2017"/>
    <s v="22-06-2017"/>
    <n v="17067.8"/>
    <x v="1"/>
    <n v="22"/>
    <n v="375491.6"/>
  </r>
  <r>
    <n v="153"/>
    <s v="17-206825"/>
    <s v="02-05-2017"/>
    <n v="2781.27"/>
    <s v="02-06-2017"/>
    <s v="06-06-2017"/>
    <n v="2781.27"/>
    <x v="1"/>
    <n v="4"/>
    <n v="11125.08"/>
  </r>
  <r>
    <n v="154"/>
    <s v="321017157"/>
    <s v="02-05-2017"/>
    <n v="927.2"/>
    <s v="30-06-2017"/>
    <s v="01-06-2017"/>
    <n v="927.2"/>
    <x v="1"/>
    <n v="-29"/>
    <n v="-26888.800000000003"/>
  </r>
  <r>
    <n v="155"/>
    <s v="5/27"/>
    <s v="02-05-2017"/>
    <n v="3050"/>
    <s v="02-05-2017"/>
    <s v="17-05-2017"/>
    <n v="3050"/>
    <x v="1"/>
    <n v="15"/>
    <n v="45750"/>
  </r>
  <r>
    <n v="156"/>
    <s v="PA 10_17"/>
    <s v="05-05-2017"/>
    <n v="239.9"/>
    <s v="05-05-2017"/>
    <s v="17-05-2017"/>
    <n v="239.9"/>
    <x v="1"/>
    <n v="12"/>
    <n v="2878.8"/>
  </r>
  <r>
    <n v="157"/>
    <s v="5_2017"/>
    <s v="08-05-2017"/>
    <n v="510"/>
    <s v="08-05-2017"/>
    <s v="17-05-2017"/>
    <n v="435"/>
    <x v="1"/>
    <n v="9"/>
    <n v="4590"/>
  </r>
  <r>
    <n v="158"/>
    <s v="E000115811"/>
    <s v="08-05-2017"/>
    <n v="1416.46"/>
    <s v="08-06-2017"/>
    <s v="16-06-2017"/>
    <n v="1416.46"/>
    <x v="1"/>
    <n v="8"/>
    <n v="11331.68"/>
  </r>
  <r>
    <n v="159"/>
    <s v="0546"/>
    <s v="12-05-2017"/>
    <n v="244"/>
    <s v="12-06-2017"/>
    <s v="22-06-2017"/>
    <n v="244"/>
    <x v="1"/>
    <n v="10"/>
    <n v="2440"/>
  </r>
  <r>
    <n v="160"/>
    <s v="8717128878"/>
    <s v="12-05-2017"/>
    <n v="28"/>
    <s v="12-06-2017"/>
    <s v="16-06-2017"/>
    <n v="28"/>
    <x v="1"/>
    <n v="4"/>
    <n v="112"/>
  </r>
  <r>
    <n v="161"/>
    <s v="FV17-410"/>
    <s v="19-05-2017"/>
    <n v="12210.13"/>
    <s v="19-06-2017"/>
    <s v="22-06-2017"/>
    <n v="12210.13"/>
    <x v="1"/>
    <n v="3"/>
    <n v="36630.39"/>
  </r>
  <r>
    <n v="162"/>
    <s v="10/A"/>
    <s v="30-05-2017"/>
    <n v="570.96"/>
    <s v="30-05-2017"/>
    <s v="06-06-2017"/>
    <n v="570.96"/>
    <x v="1"/>
    <n v="7"/>
    <n v="3996.7200000000003"/>
  </r>
  <r>
    <n v="163"/>
    <s v="6662502666"/>
    <s v="30-05-2017"/>
    <n v="49.89"/>
    <s v="30-05-2017"/>
    <s v="13-06-2017"/>
    <n v="49.89"/>
    <x v="1"/>
    <n v="14"/>
    <n v="698.46"/>
  </r>
  <r>
    <n v="164"/>
    <s v="6662502667"/>
    <s v="30-05-2017"/>
    <n v="13810.6"/>
    <s v="30-05-2017"/>
    <s v="13-06-2017"/>
    <n v="13810.6"/>
    <x v="1"/>
    <n v="14"/>
    <n v="193348.4"/>
  </r>
  <r>
    <n v="165"/>
    <s v="330"/>
    <s v="31-05-2017"/>
    <n v="269.62"/>
    <s v="31-05-2017"/>
    <s v="22-06-2017"/>
    <n v="269.62"/>
    <x v="1"/>
    <n v="22"/>
    <n v="5931.64"/>
  </r>
  <r>
    <n v="166"/>
    <s v="PA 14_17"/>
    <s v="09-06-2017"/>
    <n v="149.94"/>
    <s v="09-06-2017"/>
    <s v="16-06-2017"/>
    <n v="149.94"/>
    <x v="1"/>
    <n v="7"/>
    <n v="1049.58"/>
  </r>
  <r>
    <n v="167"/>
    <s v="15I11"/>
    <s v="21-02-2017"/>
    <n v="16953.669999999998"/>
    <s v="31-07-2017"/>
    <s v="15-09-2017"/>
    <n v="16953.669999999998"/>
    <x v="2"/>
    <n v="46"/>
    <n v="779868.82"/>
  </r>
  <r>
    <n v="168"/>
    <s v="15I12"/>
    <s v="21-02-2017"/>
    <n v="25452.04"/>
    <s v="31-07-2017"/>
    <s v="28-07-2017"/>
    <n v="25452.04"/>
    <x v="2"/>
    <n v="-3"/>
    <n v="-76356.12"/>
  </r>
  <r>
    <n v="169"/>
    <s v="235/"/>
    <s v="31-03-2017"/>
    <n v="1647"/>
    <s v="30-04-2017"/>
    <s v="10-07-2017"/>
    <n v="1647"/>
    <x v="2"/>
    <n v="71"/>
    <n v="116937"/>
  </r>
  <r>
    <n v="170"/>
    <s v="IIT7005353"/>
    <s v="31-03-2017"/>
    <n v="737.06"/>
    <s v="31-03-2017"/>
    <s v="31-03-2017"/>
    <n v="737.06"/>
    <x v="2"/>
    <n v="0"/>
    <n v="0"/>
  </r>
  <r>
    <n v="171"/>
    <s v="IIT7005354"/>
    <s v="31-03-2017"/>
    <n v="2071.0500000000002"/>
    <s v="31-03-2017"/>
    <s v="31-03-2017"/>
    <n v="2071.0500000000002"/>
    <x v="2"/>
    <n v="0"/>
    <n v="0"/>
  </r>
  <r>
    <n v="172"/>
    <s v="IIT7005355"/>
    <s v="31-03-2017"/>
    <n v="27661.1"/>
    <s v="31-03-2017"/>
    <s v="31-03-2017"/>
    <n v="27661.1"/>
    <x v="2"/>
    <n v="0"/>
    <n v="0"/>
  </r>
  <r>
    <n v="173"/>
    <s v="IIT7005356"/>
    <s v="31-03-2017"/>
    <n v="2314.87"/>
    <s v="31-03-2017"/>
    <s v="31-03-2017"/>
    <n v="2314.87"/>
    <x v="2"/>
    <n v="0"/>
    <n v="0"/>
  </r>
  <r>
    <n v="174"/>
    <s v="IIT7005357"/>
    <s v="31-03-2017"/>
    <n v="723.81"/>
    <s v="31-03-2017"/>
    <s v="31-03-2017"/>
    <n v="723.81"/>
    <x v="2"/>
    <n v="0"/>
    <n v="0"/>
  </r>
  <r>
    <n v="175"/>
    <s v="IIT7005358"/>
    <s v="31-03-2017"/>
    <n v="2130.96"/>
    <s v="31-03-2017"/>
    <s v="31-03-2017"/>
    <n v="2130.96"/>
    <x v="2"/>
    <n v="0"/>
    <n v="0"/>
  </r>
  <r>
    <n v="176"/>
    <s v="IIT7005359"/>
    <s v="31-03-2017"/>
    <n v="27761.49"/>
    <s v="31-03-2017"/>
    <s v="31-03-2017"/>
    <n v="27761.49"/>
    <x v="2"/>
    <n v="0"/>
    <n v="0"/>
  </r>
  <r>
    <n v="177"/>
    <s v="IIT7005360"/>
    <s v="31-03-2017"/>
    <n v="2407.88"/>
    <s v="31-03-2017"/>
    <s v="31-03-2017"/>
    <n v="2407.88"/>
    <x v="2"/>
    <n v="0"/>
    <n v="0"/>
  </r>
  <r>
    <n v="178"/>
    <s v="IIT7005361"/>
    <s v="31-03-2017"/>
    <n v="2803.96"/>
    <s v="31-03-2017"/>
    <s v="31-03-2017"/>
    <n v="2803.96"/>
    <x v="2"/>
    <n v="0"/>
    <n v="0"/>
  </r>
  <r>
    <n v="179"/>
    <s v="IIT7005362"/>
    <s v="31-03-2017"/>
    <n v="2803.96"/>
    <s v="31-03-2017"/>
    <s v="31-03-2017"/>
    <n v="2803.96"/>
    <x v="2"/>
    <n v="0"/>
    <n v="0"/>
  </r>
  <r>
    <n v="180"/>
    <s v="IIT7005363"/>
    <s v="31-03-2017"/>
    <n v="2803.96"/>
    <s v="31-03-2017"/>
    <s v="31-03-2017"/>
    <n v="2803.96"/>
    <x v="2"/>
    <n v="0"/>
    <n v="0"/>
  </r>
  <r>
    <n v="181"/>
    <s v="IIT7005364"/>
    <s v="31-03-2017"/>
    <n v="1359.75"/>
    <s v="31-03-2017"/>
    <s v="31-03-2017"/>
    <n v="1359.75"/>
    <x v="2"/>
    <n v="0"/>
    <n v="0"/>
  </r>
  <r>
    <n v="182"/>
    <s v="IIT7005365"/>
    <s v="31-03-2017"/>
    <n v="22411.07"/>
    <s v="31-03-2017"/>
    <s v="31-03-2017"/>
    <n v="22411.07"/>
    <x v="2"/>
    <n v="0"/>
    <n v="0"/>
  </r>
  <r>
    <n v="183"/>
    <s v="IIT7005366"/>
    <s v="31-03-2017"/>
    <n v="1975.26"/>
    <s v="31-03-2017"/>
    <s v="31-03-2017"/>
    <n v="1975.26"/>
    <x v="2"/>
    <n v="0"/>
    <n v="0"/>
  </r>
  <r>
    <n v="184"/>
    <s v="IIT7005367"/>
    <s v="31-03-2017"/>
    <n v="1736.2"/>
    <s v="31-03-2017"/>
    <s v="31-03-2017"/>
    <n v="1736.2"/>
    <x v="2"/>
    <n v="0"/>
    <n v="0"/>
  </r>
  <r>
    <n v="185"/>
    <s v="IIT7005368"/>
    <s v="31-03-2017"/>
    <n v="69.08"/>
    <s v="31-03-2017"/>
    <s v="31-03-2017"/>
    <n v="69.08"/>
    <x v="2"/>
    <n v="0"/>
    <n v="0"/>
  </r>
  <r>
    <n v="186"/>
    <s v="IIT7005369"/>
    <s v="31-03-2017"/>
    <n v="2444.06"/>
    <s v="31-03-2017"/>
    <s v="31-03-2017"/>
    <n v="2444.06"/>
    <x v="2"/>
    <n v="0"/>
    <n v="0"/>
  </r>
  <r>
    <n v="187"/>
    <s v="IIT7005370"/>
    <s v="31-03-2017"/>
    <n v="2444.06"/>
    <s v="31-03-2017"/>
    <s v="31-03-2017"/>
    <n v="2444.06"/>
    <x v="2"/>
    <n v="0"/>
    <n v="0"/>
  </r>
  <r>
    <n v="188"/>
    <s v="8A00355271"/>
    <s v="06-04-2017"/>
    <n v="4.8600000000000003"/>
    <s v="30-06-2017"/>
    <s v="04-07-2017"/>
    <n v="4.8600000000000003"/>
    <x v="2"/>
    <n v="4"/>
    <n v="19.440000000000001"/>
  </r>
  <r>
    <n v="189"/>
    <s v="8W00247898"/>
    <s v="06-04-2017"/>
    <n v="243.29"/>
    <s v="06-04-2017"/>
    <s v="04-07-2017"/>
    <n v="243.29"/>
    <x v="2"/>
    <n v="89"/>
    <n v="21652.809999999998"/>
  </r>
  <r>
    <n v="190"/>
    <s v="8W00251803"/>
    <s v="06-04-2017"/>
    <n v="24.27"/>
    <s v="30-06-2017"/>
    <s v="04-07-2017"/>
    <n v="24.27"/>
    <x v="2"/>
    <n v="4"/>
    <n v="97.08"/>
  </r>
  <r>
    <n v="191"/>
    <s v="1147/2017"/>
    <s v="11-04-2017"/>
    <n v="658.8"/>
    <s v="30-06-2017"/>
    <s v="04-07-2017"/>
    <n v="658.8"/>
    <x v="2"/>
    <n v="4"/>
    <n v="2635.2"/>
  </r>
  <r>
    <n v="192"/>
    <s v="7X01316104"/>
    <s v="14-04-2017"/>
    <n v="1544.9"/>
    <s v="14-04-2017"/>
    <s v="04-07-2017"/>
    <n v="1544.9"/>
    <x v="2"/>
    <n v="81"/>
    <n v="125136.90000000001"/>
  </r>
  <r>
    <n v="193"/>
    <s v="1117001112"/>
    <s v="19-04-2017"/>
    <n v="8990.86"/>
    <s v="23-06-2017"/>
    <s v="04-07-2017"/>
    <n v="8990.86"/>
    <x v="2"/>
    <n v="11"/>
    <n v="98899.46"/>
  </r>
  <r>
    <n v="194"/>
    <s v="1195/2017"/>
    <s v="20-04-2017"/>
    <n v="206.11"/>
    <s v="30-06-2017"/>
    <s v="04-07-2017"/>
    <n v="206.11"/>
    <x v="2"/>
    <n v="4"/>
    <n v="824.44"/>
  </r>
  <r>
    <n v="195"/>
    <s v="302/"/>
    <s v="30-04-2017"/>
    <n v="1647"/>
    <s v="30-05-2017"/>
    <s v="10-07-2017"/>
    <n v="1647"/>
    <x v="2"/>
    <n v="41"/>
    <n v="67527"/>
  </r>
  <r>
    <n v="196"/>
    <s v="15I15"/>
    <s v="02-05-2017"/>
    <n v="92720"/>
    <s v="02-07-2017"/>
    <s v="04-07-2017"/>
    <n v="92720"/>
    <x v="2"/>
    <n v="2"/>
    <n v="185440"/>
  </r>
  <r>
    <n v="197"/>
    <s v="24E"/>
    <s v="02-05-2017"/>
    <n v="2594.6999999999998"/>
    <s v="30-06-2017"/>
    <s v="04-07-2017"/>
    <n v="2185.6999999999998"/>
    <x v="2"/>
    <n v="4"/>
    <n v="10378.799999999999"/>
  </r>
  <r>
    <n v="198"/>
    <s v="3301000108"/>
    <s v="02-05-2017"/>
    <n v="3907.75"/>
    <s v="31-07-2017"/>
    <s v="03-08-2017"/>
    <n v="3907.75"/>
    <x v="2"/>
    <n v="3"/>
    <n v="11723.25"/>
  </r>
  <r>
    <n v="199"/>
    <s v="92"/>
    <s v="02-05-2017"/>
    <n v="252.54"/>
    <s v="30-06-2017"/>
    <s v="04-07-2017"/>
    <n v="252.54"/>
    <x v="2"/>
    <n v="4"/>
    <n v="1010.16"/>
  </r>
  <r>
    <n v="200"/>
    <s v="1301/2017"/>
    <s v="04-05-2017"/>
    <n v="21.12"/>
    <s v="31-07-2017"/>
    <s v="28-07-2017"/>
    <n v="21.12"/>
    <x v="2"/>
    <n v="-3"/>
    <n v="-63.36"/>
  </r>
  <r>
    <n v="201"/>
    <s v="103"/>
    <s v="06-05-2017"/>
    <n v="573.4"/>
    <s v="30-06-2017"/>
    <s v="04-07-2017"/>
    <n v="573.4"/>
    <x v="2"/>
    <n v="4"/>
    <n v="2293.6"/>
  </r>
  <r>
    <n v="202"/>
    <s v="93"/>
    <s v="10-05-2017"/>
    <n v="825"/>
    <s v="30-06-2017"/>
    <s v="04-07-2017"/>
    <n v="825"/>
    <x v="2"/>
    <n v="4"/>
    <n v="3300"/>
  </r>
  <r>
    <n v="203"/>
    <s v="94"/>
    <s v="10-05-2017"/>
    <n v="1650"/>
    <s v="30-06-2017"/>
    <s v="04-07-2017"/>
    <n v="1650"/>
    <x v="2"/>
    <n v="4"/>
    <n v="6600"/>
  </r>
  <r>
    <n v="204"/>
    <s v="95"/>
    <s v="10-05-2017"/>
    <n v="1650"/>
    <s v="30-06-2017"/>
    <s v="04-07-2017"/>
    <n v="1650"/>
    <x v="2"/>
    <n v="4"/>
    <n v="6600"/>
  </r>
  <r>
    <n v="205"/>
    <s v="164/17"/>
    <s v="17-05-2017"/>
    <n v="204.35"/>
    <s v="30-06-2017"/>
    <s v="04-07-2017"/>
    <n v="204.35"/>
    <x v="2"/>
    <n v="4"/>
    <n v="817.4"/>
  </r>
  <r>
    <n v="206"/>
    <s v="165/17"/>
    <s v="17-05-2017"/>
    <n v="735.72"/>
    <s v="30-06-2017"/>
    <s v="04-07-2017"/>
    <n v="735.72"/>
    <x v="2"/>
    <n v="4"/>
    <n v="2942.88"/>
  </r>
  <r>
    <n v="207"/>
    <s v="173/17"/>
    <s v="19-05-2017"/>
    <n v="2695.1"/>
    <s v="30-06-2017"/>
    <s v="04-07-2017"/>
    <n v="2695.1"/>
    <x v="2"/>
    <n v="4"/>
    <n v="10780.4"/>
  </r>
  <r>
    <n v="208"/>
    <s v="14516"/>
    <s v="22-05-2017"/>
    <n v="366"/>
    <s v="22-07-2017"/>
    <s v="28-07-2017"/>
    <n v="366"/>
    <x v="2"/>
    <n v="6"/>
    <n v="2196"/>
  </r>
  <r>
    <n v="209"/>
    <s v="1701010215"/>
    <s v="22-05-2017"/>
    <n v="508.2"/>
    <s v="30-06-2017"/>
    <s v="04-07-2017"/>
    <n v="508.2"/>
    <x v="2"/>
    <n v="4"/>
    <n v="2032.8"/>
  </r>
  <r>
    <n v="210"/>
    <s v="8717152567"/>
    <s v="24-05-2017"/>
    <n v="42"/>
    <s v="30-06-2017"/>
    <s v="04-07-2017"/>
    <n v="42"/>
    <x v="2"/>
    <n v="4"/>
    <n v="168"/>
  </r>
  <r>
    <n v="211"/>
    <s v="149"/>
    <s v="25-05-2017"/>
    <n v="45"/>
    <s v="30-06-2017"/>
    <s v="04-07-2017"/>
    <n v="45"/>
    <x v="2"/>
    <n v="4"/>
    <n v="180"/>
  </r>
  <r>
    <n v="212"/>
    <s v="15763"/>
    <s v="26-05-2017"/>
    <n v="366"/>
    <s v="26-07-2017"/>
    <s v="04-08-2017"/>
    <n v="366"/>
    <x v="2"/>
    <n v="9"/>
    <n v="3294"/>
  </r>
  <r>
    <n v="213"/>
    <s v="937/FATT"/>
    <s v="29-05-2017"/>
    <n v="3556"/>
    <s v="30-06-2017"/>
    <s v="04-07-2017"/>
    <n v="3556"/>
    <x v="2"/>
    <n v="4"/>
    <n v="14224"/>
  </r>
  <r>
    <n v="214"/>
    <s v="PA009/2017"/>
    <s v="29-05-2017"/>
    <n v="190.32"/>
    <s v="30-06-2017"/>
    <s v="10-07-2017"/>
    <n v="190.32"/>
    <x v="2"/>
    <n v="10"/>
    <n v="1903.1999999999998"/>
  </r>
  <r>
    <n v="215"/>
    <s v="3PA 2017"/>
    <s v="30-05-2017"/>
    <n v="400"/>
    <s v="30-06-2017"/>
    <s v="04-07-2017"/>
    <n v="400"/>
    <x v="2"/>
    <n v="4"/>
    <n v="1600"/>
  </r>
  <r>
    <n v="216"/>
    <s v="N177005257"/>
    <s v="30-05-2017"/>
    <n v="747.86"/>
    <s v="30-05-2017"/>
    <s v="04-08-2017"/>
    <n v="747.86"/>
    <x v="2"/>
    <n v="66"/>
    <n v="49358.76"/>
  </r>
  <r>
    <n v="217"/>
    <s v="17P00005"/>
    <s v="31-05-2017"/>
    <n v="2456.2600000000002"/>
    <s v="30-06-2017"/>
    <s v="04-07-2017"/>
    <n v="2456.2600000000002"/>
    <x v="2"/>
    <n v="4"/>
    <n v="9825.0400000000009"/>
  </r>
  <r>
    <n v="218"/>
    <s v="191/17"/>
    <s v="31-05-2017"/>
    <n v="350.75"/>
    <s v="30-06-2017"/>
    <s v="04-07-2017"/>
    <n v="350.75"/>
    <x v="2"/>
    <n v="4"/>
    <n v="1403"/>
  </r>
  <r>
    <n v="219"/>
    <s v="395/"/>
    <s v="31-05-2017"/>
    <n v="1647"/>
    <s v="30-06-2017"/>
    <s v="10-07-2017"/>
    <n v="1647"/>
    <x v="2"/>
    <n v="10"/>
    <n v="16470"/>
  </r>
  <r>
    <n v="220"/>
    <s v="600018374"/>
    <s v="31-05-2017"/>
    <n v="289.74"/>
    <s v="30-06-2017"/>
    <s v="04-07-2017"/>
    <n v="289.74"/>
    <x v="2"/>
    <n v="4"/>
    <n v="1158.96"/>
  </r>
  <r>
    <n v="221"/>
    <s v="724"/>
    <s v="31-05-2017"/>
    <n v="721.84"/>
    <s v="30-06-2017"/>
    <s v="04-07-2017"/>
    <n v="721.84"/>
    <x v="2"/>
    <n v="4"/>
    <n v="2887.36"/>
  </r>
  <r>
    <n v="222"/>
    <s v="FATTPA3_17"/>
    <s v="31-05-2017"/>
    <n v="6466"/>
    <s v="30-06-2017"/>
    <s v="04-07-2017"/>
    <n v="6466"/>
    <x v="2"/>
    <n v="4"/>
    <n v="25864"/>
  </r>
  <r>
    <n v="223"/>
    <s v="117008692"/>
    <s v="02-06-2017"/>
    <n v="32126.66"/>
    <s v="02-07-2017"/>
    <s v="10-07-2017"/>
    <n v="32126.66"/>
    <x v="2"/>
    <n v="8"/>
    <n v="257013.28"/>
  </r>
  <r>
    <n v="224"/>
    <s v="321020642"/>
    <s v="02-06-2017"/>
    <n v="927.2"/>
    <s v="31-07-2017"/>
    <s v="05-07-2017"/>
    <n v="927.2"/>
    <x v="2"/>
    <n v="-26"/>
    <n v="-24107.200000000001"/>
  </r>
  <r>
    <n v="225"/>
    <s v="118"/>
    <s v="05-06-2017"/>
    <n v="252.54"/>
    <s v="05-07-2017"/>
    <s v="28-07-2017"/>
    <n v="252.54"/>
    <x v="2"/>
    <n v="23"/>
    <n v="5808.42"/>
  </r>
  <r>
    <n v="226"/>
    <s v="17-208596"/>
    <s v="05-06-2017"/>
    <n v="2840.45"/>
    <s v="31-08-2017"/>
    <s v="04-07-2017"/>
    <n v="2840.45"/>
    <x v="2"/>
    <n v="-58"/>
    <n v="-164746.09999999998"/>
  </r>
  <r>
    <n v="227"/>
    <s v="E000130339"/>
    <s v="06-06-2017"/>
    <n v="1162.05"/>
    <s v="06-07-2017"/>
    <s v="13-07-2017"/>
    <n v="1162.05"/>
    <x v="2"/>
    <n v="7"/>
    <n v="8134.3499999999995"/>
  </r>
  <r>
    <n v="228"/>
    <s v="E000136218"/>
    <s v="06-06-2017"/>
    <n v="0.1"/>
    <s v="06-06-2017"/>
    <s v="13-07-2017"/>
    <n v="0.1"/>
    <x v="2"/>
    <n v="37"/>
    <n v="3.7"/>
  </r>
  <r>
    <n v="229"/>
    <s v="8A00527940"/>
    <s v="07-06-2017"/>
    <n v="4.8600000000000003"/>
    <s v="07-06-2017"/>
    <s v="05-09-2017"/>
    <n v="4.8600000000000003"/>
    <x v="2"/>
    <n v="90"/>
    <n v="437.40000000000003"/>
  </r>
  <r>
    <n v="230"/>
    <s v="8W00378308"/>
    <s v="07-06-2017"/>
    <n v="24.24"/>
    <s v="07-06-2017"/>
    <s v="05-09-2017"/>
    <n v="24.24"/>
    <x v="2"/>
    <n v="90"/>
    <n v="2181.6"/>
  </r>
  <r>
    <n v="231"/>
    <s v="8W00381112"/>
    <s v="07-06-2017"/>
    <n v="221.53"/>
    <s v="07-06-2017"/>
    <s v="05-09-2017"/>
    <n v="221.53"/>
    <x v="2"/>
    <n v="90"/>
    <n v="19937.7"/>
  </r>
  <r>
    <n v="232"/>
    <s v="0620001308"/>
    <s v="08-06-2017"/>
    <n v="1455.59"/>
    <s v="08-06-2017"/>
    <s v="04-08-2017"/>
    <n v="1455.59"/>
    <x v="2"/>
    <n v="57"/>
    <n v="82968.62999999999"/>
  </r>
  <r>
    <n v="233"/>
    <s v="162"/>
    <s v="08-06-2017"/>
    <n v="171.08"/>
    <s v="31-07-2017"/>
    <s v="28-07-2017"/>
    <n v="148.28"/>
    <x v="2"/>
    <n v="-3"/>
    <n v="-513.24"/>
  </r>
  <r>
    <n v="234"/>
    <s v="17000016"/>
    <s v="09-06-2017"/>
    <n v="10980"/>
    <s v="09-07-2017"/>
    <s v="10-07-2017"/>
    <n v="10980"/>
    <x v="2"/>
    <n v="1"/>
    <n v="10980"/>
  </r>
  <r>
    <n v="235"/>
    <s v="11"/>
    <s v="12-06-2017"/>
    <n v="297"/>
    <s v="31-07-2017"/>
    <s v="28-07-2017"/>
    <n v="297"/>
    <x v="2"/>
    <n v="-3"/>
    <n v="-891"/>
  </r>
  <r>
    <n v="236"/>
    <s v="52068223"/>
    <s v="12-06-2017"/>
    <n v="123.55"/>
    <s v="31-07-2017"/>
    <s v="28-07-2017"/>
    <n v="123.55"/>
    <x v="2"/>
    <n v="-3"/>
    <n v="-370.65"/>
  </r>
  <r>
    <n v="237"/>
    <s v="17791"/>
    <s v="13-06-2017"/>
    <n v="457.5"/>
    <s v="13-08-2017"/>
    <s v="04-08-2017"/>
    <n v="457.5"/>
    <x v="2"/>
    <n v="-9"/>
    <n v="-4117.5"/>
  </r>
  <r>
    <n v="238"/>
    <s v="7X02270355"/>
    <s v="15-06-2017"/>
    <n v="1747.26"/>
    <s v="15-06-2017"/>
    <s v="05-09-2017"/>
    <n v="1747.26"/>
    <x v="2"/>
    <n v="82"/>
    <n v="143275.32"/>
  </r>
  <r>
    <n v="239"/>
    <s v="18121"/>
    <s v="21-06-2017"/>
    <n v="91.5"/>
    <s v="21-08-2017"/>
    <s v="04-08-2017"/>
    <n v="91.5"/>
    <x v="2"/>
    <n v="-17"/>
    <n v="-1555.5"/>
  </r>
  <r>
    <n v="240"/>
    <s v="508"/>
    <s v="23-06-2017"/>
    <n v="6100"/>
    <s v="23-06-2017"/>
    <s v="10-07-2017"/>
    <n v="5138.46"/>
    <x v="2"/>
    <n v="17"/>
    <n v="103700"/>
  </r>
  <r>
    <n v="241"/>
    <s v="FATPAM 12"/>
    <s v="23-06-2017"/>
    <n v="16690.12"/>
    <s v="30-06-2017"/>
    <s v="04-07-2017"/>
    <n v="14476.12"/>
    <x v="2"/>
    <n v="4"/>
    <n v="66760.479999999996"/>
  </r>
  <r>
    <n v="242"/>
    <s v="610001418"/>
    <s v="26-06-2017"/>
    <n v="317.2"/>
    <s v="31-07-2017"/>
    <s v="05-09-2017"/>
    <n v="317.2"/>
    <x v="2"/>
    <n v="36"/>
    <n v="11419.199999999999"/>
  </r>
  <r>
    <n v="243"/>
    <s v="14/A"/>
    <s v="27-06-2017"/>
    <n v="570.96"/>
    <s v="31-07-2017"/>
    <s v="10-07-2017"/>
    <n v="570.96"/>
    <x v="2"/>
    <n v="-21"/>
    <n v="-11990.16"/>
  </r>
  <r>
    <n v="244"/>
    <s v="5/37"/>
    <s v="27-06-2017"/>
    <n v="14640"/>
    <s v="27-08-2017"/>
    <s v="04-08-2017"/>
    <n v="14640"/>
    <x v="2"/>
    <n v="-23"/>
    <n v="-336720"/>
  </r>
  <r>
    <n v="245"/>
    <s v="9/E/2017"/>
    <s v="27-06-2017"/>
    <n v="6255.54"/>
    <s v="27-06-2017"/>
    <s v="06-09-2017"/>
    <n v="5028.96"/>
    <x v="2"/>
    <n v="71"/>
    <n v="444143.34"/>
  </r>
  <r>
    <n v="246"/>
    <s v="152"/>
    <s v="28-06-2017"/>
    <n v="1650"/>
    <s v="31-07-2017"/>
    <s v="28-07-2017"/>
    <n v="1650"/>
    <x v="2"/>
    <n v="-3"/>
    <n v="-4950"/>
  </r>
  <r>
    <n v="247"/>
    <s v="17-0742"/>
    <s v="28-06-2017"/>
    <n v="1008.11"/>
    <s v="30-06-2017"/>
    <s v="10-07-2017"/>
    <n v="1008.11"/>
    <x v="2"/>
    <n v="10"/>
    <n v="10081.1"/>
  </r>
  <r>
    <n v="248"/>
    <s v="862"/>
    <s v="28-06-2017"/>
    <n v="721.84"/>
    <s v="31-07-2017"/>
    <s v="28-07-2017"/>
    <n v="721.84"/>
    <x v="2"/>
    <n v="-3"/>
    <n v="-2165.52"/>
  </r>
  <r>
    <n v="249"/>
    <s v="FATTPA4_17"/>
    <s v="28-06-2017"/>
    <n v="7198"/>
    <s v="31-07-2017"/>
    <s v="28-07-2017"/>
    <n v="7198"/>
    <x v="2"/>
    <n v="-3"/>
    <n v="-21594"/>
  </r>
  <r>
    <n v="250"/>
    <s v="IIT7008812"/>
    <s v="28-06-2017"/>
    <n v="2444.06"/>
    <s v="28-06-2017"/>
    <s v="07-09-2017"/>
    <n v="2444.06"/>
    <x v="2"/>
    <n v="71"/>
    <n v="173528.26"/>
  </r>
  <r>
    <n v="251"/>
    <s v="IIT7008813"/>
    <s v="28-06-2017"/>
    <n v="2444.06"/>
    <s v="28-06-2017"/>
    <s v="07-09-2017"/>
    <n v="2444.06"/>
    <x v="2"/>
    <n v="71"/>
    <n v="173528.26"/>
  </r>
  <r>
    <n v="252"/>
    <s v="52366524"/>
    <s v="29-06-2017"/>
    <n v="402.6"/>
    <s v="31-07-2017"/>
    <s v="28-07-2017"/>
    <n v="402.6"/>
    <x v="2"/>
    <n v="-3"/>
    <n v="-1207.8000000000002"/>
  </r>
  <r>
    <n v="253"/>
    <s v="5825373"/>
    <s v="29-06-2017"/>
    <n v="82.9"/>
    <s v="31-07-2017"/>
    <s v="28-07-2017"/>
    <n v="82.9"/>
    <x v="2"/>
    <n v="-3"/>
    <n v="-248.70000000000002"/>
  </r>
  <r>
    <n v="254"/>
    <s v="IIT7008851"/>
    <s v="29-06-2017"/>
    <n v="2444.06"/>
    <s v="29-06-2017"/>
    <s v="07-09-2017"/>
    <n v="2444.06"/>
    <x v="2"/>
    <n v="70"/>
    <n v="171084.19999999998"/>
  </r>
  <r>
    <n v="255"/>
    <s v="IIT7008852"/>
    <s v="29-06-2017"/>
    <n v="610"/>
    <s v="29-06-2017"/>
    <s v="07-09-2017"/>
    <n v="610"/>
    <x v="2"/>
    <n v="70"/>
    <n v="42700"/>
  </r>
  <r>
    <n v="256"/>
    <s v="IIT7008853"/>
    <s v="29-06-2017"/>
    <n v="1503.7"/>
    <s v="29-06-2017"/>
    <s v="07-09-2017"/>
    <n v="1503.7"/>
    <x v="2"/>
    <n v="70"/>
    <n v="105259"/>
  </r>
  <r>
    <n v="257"/>
    <s v="IIT7008854"/>
    <s v="29-06-2017"/>
    <n v="24045.41"/>
    <s v="29-06-2017"/>
    <s v="07-09-2017"/>
    <n v="24045.41"/>
    <x v="2"/>
    <n v="70"/>
    <n v="1683178.7"/>
  </r>
  <r>
    <n v="258"/>
    <s v="IIT7008855"/>
    <s v="29-06-2017"/>
    <n v="960.22"/>
    <s v="29-06-2017"/>
    <s v="07-09-2017"/>
    <n v="960.22"/>
    <x v="2"/>
    <n v="70"/>
    <n v="67215.400000000009"/>
  </r>
  <r>
    <n v="259"/>
    <s v="IIT7008958"/>
    <s v="29-06-2017"/>
    <n v="2444.06"/>
    <s v="29-06-2017"/>
    <s v="07-09-2017"/>
    <n v="2444.06"/>
    <x v="2"/>
    <n v="70"/>
    <n v="171084.19999999998"/>
  </r>
  <r>
    <n v="260"/>
    <s v="IIT7008959"/>
    <s v="29-06-2017"/>
    <n v="2444.06"/>
    <s v="29-06-2017"/>
    <s v="07-09-2017"/>
    <n v="2444.06"/>
    <x v="2"/>
    <n v="70"/>
    <n v="171084.19999999998"/>
  </r>
  <r>
    <n v="261"/>
    <s v="000043/PA"/>
    <s v="30-06-2017"/>
    <n v="732"/>
    <s v="31-07-2017"/>
    <s v="28-07-2017"/>
    <n v="732"/>
    <x v="2"/>
    <n v="-3"/>
    <n v="-2196"/>
  </r>
  <r>
    <n v="262"/>
    <s v="000044/PA"/>
    <s v="30-06-2017"/>
    <n v="805.2"/>
    <s v="31-07-2017"/>
    <s v="28-07-2017"/>
    <n v="805.2"/>
    <x v="2"/>
    <n v="-3"/>
    <n v="-2415.6000000000004"/>
  </r>
  <r>
    <n v="263"/>
    <s v="219/17"/>
    <s v="30-06-2017"/>
    <n v="350.75"/>
    <s v="31-07-2017"/>
    <s v="28-07-2017"/>
    <n v="350.75"/>
    <x v="2"/>
    <n v="-3"/>
    <n v="-1052.25"/>
  </r>
  <r>
    <n v="264"/>
    <s v="257"/>
    <s v="30-06-2017"/>
    <n v="1342"/>
    <s v="31-07-2017"/>
    <s v="28-07-2017"/>
    <n v="1342"/>
    <x v="2"/>
    <n v="-3"/>
    <n v="-4026"/>
  </r>
  <r>
    <n v="265"/>
    <s v="3/2017"/>
    <s v="30-06-2017"/>
    <n v="559.98"/>
    <s v="31-07-2017"/>
    <s v="28-07-2017"/>
    <n v="559.98"/>
    <x v="2"/>
    <n v="-3"/>
    <n v="-1679.94"/>
  </r>
  <r>
    <n v="266"/>
    <s v="3PA"/>
    <s v="30-06-2017"/>
    <n v="15002"/>
    <s v="31-07-2017"/>
    <s v="28-07-2017"/>
    <n v="15002"/>
    <x v="2"/>
    <n v="-3"/>
    <n v="-45006"/>
  </r>
  <r>
    <n v="267"/>
    <s v="484/"/>
    <s v="30-06-2017"/>
    <n v="1647"/>
    <s v="30-07-2017"/>
    <s v="15-09-2017"/>
    <n v="1647"/>
    <x v="2"/>
    <n v="47"/>
    <n v="77409"/>
  </r>
  <r>
    <n v="268"/>
    <s v="PA012/2017"/>
    <s v="30-06-2017"/>
    <n v="358.68"/>
    <s v="31-07-2017"/>
    <s v="28-07-2017"/>
    <n v="358.68"/>
    <x v="2"/>
    <n v="-3"/>
    <n v="-1076.04"/>
  </r>
  <r>
    <n v="269"/>
    <s v="321025011"/>
    <s v="02-07-2017"/>
    <n v="760"/>
    <s v="31-08-2017"/>
    <s v="02-08-2017"/>
    <n v="760"/>
    <x v="2"/>
    <n v="-29"/>
    <n v="-22040"/>
  </r>
  <r>
    <n v="270"/>
    <s v="138"/>
    <s v="03-07-2017"/>
    <n v="207"/>
    <s v="03-08-2017"/>
    <s v="04-08-2017"/>
    <n v="207"/>
    <x v="2"/>
    <n v="1"/>
    <n v="207"/>
  </r>
  <r>
    <n v="271"/>
    <s v="1709000014"/>
    <s v="03-07-2017"/>
    <n v="462"/>
    <s v="31-08-2017"/>
    <s v="04-08-2017"/>
    <n v="462"/>
    <x v="2"/>
    <n v="-27"/>
    <n v="-12474"/>
  </r>
  <r>
    <n v="272"/>
    <s v="17-209806"/>
    <s v="03-07-2017"/>
    <n v="2674.3"/>
    <s v="30-09-2017"/>
    <s v="03-08-2017"/>
    <n v="2674.3"/>
    <x v="2"/>
    <n v="-58"/>
    <n v="-155109.40000000002"/>
  </r>
  <r>
    <n v="273"/>
    <s v="2-2017-E"/>
    <s v="03-07-2017"/>
    <n v="350"/>
    <s v="03-07-2017"/>
    <s v="04-07-2017"/>
    <n v="350"/>
    <x v="2"/>
    <n v="1"/>
    <n v="350"/>
  </r>
  <r>
    <n v="274"/>
    <s v="26708"/>
    <s v="05-07-2017"/>
    <n v="300"/>
    <s v="05-09-2017"/>
    <s v="15-09-2017"/>
    <n v="300"/>
    <x v="2"/>
    <n v="10"/>
    <n v="3000"/>
  </r>
  <r>
    <n v="275"/>
    <s v="76/P17"/>
    <s v="05-07-2017"/>
    <n v="6775.45"/>
    <s v="05-08-2017"/>
    <s v="28-07-2017"/>
    <n v="6775.45"/>
    <x v="2"/>
    <n v="-8"/>
    <n v="-54203.6"/>
  </r>
  <r>
    <n v="276"/>
    <s v="165M"/>
    <s v="06-07-2017"/>
    <n v="750"/>
    <s v="31-08-2017"/>
    <s v="04-08-2017"/>
    <n v="750"/>
    <x v="2"/>
    <n v="-27"/>
    <n v="-20250"/>
  </r>
  <r>
    <n v="277"/>
    <s v="E000156351"/>
    <s v="06-07-2017"/>
    <n v="1068.3900000000001"/>
    <s v="06-07-2017"/>
    <s v="04-08-2017"/>
    <n v="1068.3900000000001"/>
    <x v="2"/>
    <n v="29"/>
    <n v="30983.31"/>
  </r>
  <r>
    <n v="278"/>
    <s v="146"/>
    <s v="11-07-2017"/>
    <n v="470"/>
    <s v="11-08-2017"/>
    <s v="04-08-2017"/>
    <n v="470"/>
    <x v="2"/>
    <n v="-7"/>
    <n v="-3290"/>
  </r>
  <r>
    <n v="279"/>
    <s v="162/PA"/>
    <s v="11-07-2017"/>
    <n v="1366.5"/>
    <s v="31-08-2017"/>
    <s v="04-08-2017"/>
    <n v="1366.5"/>
    <x v="2"/>
    <n v="-27"/>
    <n v="-36895.5"/>
  </r>
  <r>
    <n v="280"/>
    <s v="10SEL/2017"/>
    <s v="12-07-2017"/>
    <n v="2499.6"/>
    <s v="12-07-2017"/>
    <s v="07-09-2017"/>
    <n v="2499.6"/>
    <x v="2"/>
    <n v="57"/>
    <n v="142477.19999999998"/>
  </r>
  <r>
    <n v="281"/>
    <s v="27108"/>
    <s v="12-07-2017"/>
    <n v="150"/>
    <s v="12-09-2017"/>
    <s v="15-09-2017"/>
    <n v="150"/>
    <x v="2"/>
    <n v="3"/>
    <n v="450"/>
  </r>
  <r>
    <n v="282"/>
    <s v="32E"/>
    <s v="12-07-2017"/>
    <n v="2193.36"/>
    <s v="31-08-2017"/>
    <s v="04-08-2017"/>
    <n v="1771.56"/>
    <x v="2"/>
    <n v="-27"/>
    <n v="-59220.72"/>
  </r>
  <r>
    <n v="283"/>
    <s v="20/17/CS."/>
    <s v="13-07-2017"/>
    <n v="7838.45"/>
    <s v="13-07-2017"/>
    <s v="07-09-2017"/>
    <n v="7838.45"/>
    <x v="2"/>
    <n v="56"/>
    <n v="438953.2"/>
  </r>
  <r>
    <n v="284"/>
    <s v="59PA"/>
    <s v="13-07-2017"/>
    <n v="350"/>
    <s v="13-08-2017"/>
    <s v="04-08-2017"/>
    <n v="350"/>
    <x v="2"/>
    <n v="-9"/>
    <n v="-3150"/>
  </r>
  <r>
    <n v="285"/>
    <s v="FATTPA 16_"/>
    <s v="13-07-2017"/>
    <n v="142.44999999999999"/>
    <s v="13-07-2017"/>
    <s v="04-08-2017"/>
    <n v="142.44999999999999"/>
    <x v="2"/>
    <n v="22"/>
    <n v="3133.8999999999996"/>
  </r>
  <r>
    <n v="286"/>
    <s v="17P00006"/>
    <s v="14-07-2017"/>
    <n v="340"/>
    <s v="31-08-2017"/>
    <s v="04-08-2017"/>
    <n v="340"/>
    <x v="2"/>
    <n v="-27"/>
    <n v="-9180"/>
  </r>
  <r>
    <n v="287"/>
    <s v="249/17"/>
    <s v="14-07-2017"/>
    <n v="185"/>
    <s v="31-08-2017"/>
    <s v="04-08-2017"/>
    <n v="185"/>
    <x v="2"/>
    <n v="-27"/>
    <n v="-4995"/>
  </r>
  <r>
    <n v="288"/>
    <s v="6_2017"/>
    <s v="14-07-2017"/>
    <n v="183.6"/>
    <s v="31-07-2017"/>
    <s v="04-08-2017"/>
    <n v="156.6"/>
    <x v="2"/>
    <n v="4"/>
    <n v="734.4"/>
  </r>
  <r>
    <n v="289"/>
    <s v="7_2017"/>
    <s v="14-07-2017"/>
    <n v="765"/>
    <s v="31-07-2017"/>
    <s v="04-08-2017"/>
    <n v="652.5"/>
    <x v="2"/>
    <n v="4"/>
    <n v="3060"/>
  </r>
  <r>
    <n v="290"/>
    <s v="8"/>
    <s v="19-07-2017"/>
    <n v="15515.02"/>
    <s v="31-07-2017"/>
    <s v="28-07-2017"/>
    <n v="15515.02"/>
    <x v="2"/>
    <n v="-3"/>
    <n v="-46545.06"/>
  </r>
  <r>
    <n v="291"/>
    <s v="174"/>
    <s v="20-07-2017"/>
    <n v="1500"/>
    <s v="31-08-2017"/>
    <s v="04-08-2017"/>
    <n v="1500"/>
    <x v="2"/>
    <n v="-27"/>
    <n v="-40500"/>
  </r>
  <r>
    <n v="292"/>
    <s v="175"/>
    <s v="20-07-2017"/>
    <n v="1500"/>
    <s v="31-08-2017"/>
    <s v="04-08-2017"/>
    <n v="1500"/>
    <x v="2"/>
    <n v="-27"/>
    <n v="-40500"/>
  </r>
  <r>
    <n v="293"/>
    <s v="8717210736"/>
    <s v="20-07-2017"/>
    <n v="36"/>
    <s v="20-08-2017"/>
    <s v="04-08-2017"/>
    <n v="36"/>
    <x v="2"/>
    <n v="-16"/>
    <n v="-576"/>
  </r>
  <r>
    <n v="294"/>
    <s v="22"/>
    <s v="24-07-2017"/>
    <n v="2458.8000000000002"/>
    <s v="24-07-2017"/>
    <s v="28-07-2017"/>
    <n v="2458.8000000000002"/>
    <x v="2"/>
    <n v="4"/>
    <n v="9835.2000000000007"/>
  </r>
  <r>
    <n v="295"/>
    <s v="1010430678"/>
    <s v="25-07-2017"/>
    <n v="893.04"/>
    <s v="31-08-2017"/>
    <s v="04-08-2017"/>
    <n v="893.04"/>
    <x v="2"/>
    <n v="-27"/>
    <n v="-24112.079999999998"/>
  </r>
  <r>
    <n v="296"/>
    <s v="1216013370"/>
    <s v="25-07-2017"/>
    <n v="865.17"/>
    <s v="25-08-2017"/>
    <s v="04-08-2017"/>
    <n v="865.17"/>
    <x v="2"/>
    <n v="-21"/>
    <n v="-18168.57"/>
  </r>
  <r>
    <n v="297"/>
    <s v="5/38"/>
    <s v="25-07-2017"/>
    <n v="6000"/>
    <s v="30-09-2017"/>
    <s v="29-09-2017"/>
    <n v="6000"/>
    <x v="2"/>
    <n v="-1"/>
    <n v="-6000"/>
  </r>
  <r>
    <n v="298"/>
    <s v="28170"/>
    <s v="26-07-2017"/>
    <n v="300"/>
    <s v="26-09-2017"/>
    <s v="29-09-2017"/>
    <n v="300"/>
    <x v="2"/>
    <n v="3"/>
    <n v="900"/>
  </r>
  <r>
    <n v="299"/>
    <s v="81/01"/>
    <s v="26-07-2017"/>
    <n v="11550"/>
    <s v="26-08-2017"/>
    <s v="04-08-2017"/>
    <n v="11550"/>
    <x v="2"/>
    <n v="-22"/>
    <n v="-254100"/>
  </r>
  <r>
    <n v="300"/>
    <s v="FATPAM 14"/>
    <s v="26-07-2017"/>
    <n v="14992.38"/>
    <s v="31-07-2017"/>
    <s v="04-08-2017"/>
    <n v="12109.23"/>
    <x v="2"/>
    <n v="4"/>
    <n v="59969.52"/>
  </r>
  <r>
    <n v="301"/>
    <s v="263/17"/>
    <s v="28-07-2017"/>
    <n v="287.5"/>
    <s v="31-08-2017"/>
    <s v="04-08-2017"/>
    <n v="287.5"/>
    <x v="2"/>
    <n v="-27"/>
    <n v="-7762.5"/>
  </r>
  <r>
    <n v="302"/>
    <s v="FATPAM 15"/>
    <s v="28-07-2017"/>
    <n v="52000"/>
    <s v="31-07-2017"/>
    <s v="28-07-2017"/>
    <n v="42000"/>
    <x v="2"/>
    <n v="-3"/>
    <n v="-156000"/>
  </r>
  <r>
    <n v="303"/>
    <s v="2"/>
    <s v="31-07-2017"/>
    <n v="591.66999999999996"/>
    <s v="31-10-2017"/>
    <s v="15-09-2017"/>
    <n v="591.66999999999996"/>
    <x v="2"/>
    <n v="-46"/>
    <n v="-27216.82"/>
  </r>
  <r>
    <n v="304"/>
    <s v="3410004727"/>
    <s v="31-07-2017"/>
    <n v="1150"/>
    <s v="30-09-2017"/>
    <s v="29-09-2017"/>
    <n v="1150"/>
    <x v="2"/>
    <n v="-1"/>
    <n v="-1150"/>
  </r>
  <r>
    <n v="305"/>
    <s v="560/"/>
    <s v="31-07-2017"/>
    <n v="1350"/>
    <s v="31-08-2017"/>
    <s v="15-09-2017"/>
    <n v="1350"/>
    <x v="2"/>
    <n v="15"/>
    <n v="20250"/>
  </r>
  <r>
    <n v="306"/>
    <s v="17-0851"/>
    <s v="01-08-2017"/>
    <n v="117.79"/>
    <s v="31-08-2017"/>
    <s v="04-08-2017"/>
    <n v="117.79"/>
    <x v="2"/>
    <n v="-27"/>
    <n v="-3180.3300000000004"/>
  </r>
  <r>
    <n v="307"/>
    <s v="999A"/>
    <s v="01-08-2017"/>
    <n v="1200"/>
    <s v="01-08-2017"/>
    <s v="04-08-2017"/>
    <n v="1020"/>
    <x v="2"/>
    <n v="3"/>
    <n v="3600"/>
  </r>
  <r>
    <n v="308"/>
    <s v="00001/1PA"/>
    <s v="02-08-2017"/>
    <n v="667.3"/>
    <s v="02-08-2017"/>
    <s v="04-08-2017"/>
    <n v="533.84"/>
    <x v="2"/>
    <n v="2"/>
    <n v="1334.6"/>
  </r>
  <r>
    <n v="309"/>
    <s v="321029383"/>
    <s v="02-08-2017"/>
    <n v="760"/>
    <s v="02-09-2017"/>
    <s v="04-09-2017"/>
    <n v="760"/>
    <x v="2"/>
    <n v="2"/>
    <n v="1520"/>
  </r>
  <r>
    <n v="310"/>
    <s v="156"/>
    <s v="03-08-2017"/>
    <n v="207"/>
    <s v="30-09-2017"/>
    <s v="29-09-2017"/>
    <n v="207"/>
    <x v="2"/>
    <n v="-1"/>
    <n v="-207"/>
  </r>
  <r>
    <n v="311"/>
    <s v="1709000056"/>
    <s v="03-08-2017"/>
    <n v="462"/>
    <s v="30-09-2017"/>
    <s v="29-09-2017"/>
    <n v="462"/>
    <x v="2"/>
    <n v="-1"/>
    <n v="-462"/>
  </r>
  <r>
    <n v="312"/>
    <s v="FATTPA 17_"/>
    <s v="03-08-2017"/>
    <n v="201.78"/>
    <s v="03-08-2017"/>
    <s v="04-08-2017"/>
    <n v="201.78"/>
    <x v="2"/>
    <n v="1"/>
    <n v="201.78"/>
  </r>
  <r>
    <n v="313"/>
    <s v="PA013/2017"/>
    <s v="03-08-2017"/>
    <n v="156"/>
    <s v="30-09-2017"/>
    <s v="29-09-2017"/>
    <n v="156"/>
    <x v="2"/>
    <n v="-1"/>
    <n v="-156"/>
  </r>
  <r>
    <n v="314"/>
    <s v="200150"/>
    <s v="05-08-2017"/>
    <n v="288"/>
    <s v="31-08-2017"/>
    <s v="15-09-2017"/>
    <n v="288"/>
    <x v="2"/>
    <n v="15"/>
    <n v="4320"/>
  </r>
  <r>
    <n v="315"/>
    <s v="362"/>
    <s v="11-08-2017"/>
    <n v="2802.7"/>
    <s v="11-08-2017"/>
    <s v="15-09-2017"/>
    <n v="2263.7199999999998"/>
    <x v="2"/>
    <n v="35"/>
    <n v="98094.5"/>
  </r>
  <r>
    <n v="316"/>
    <s v="363"/>
    <s v="11-08-2017"/>
    <n v="1560"/>
    <s v="11-08-2017"/>
    <s v="15-09-2017"/>
    <n v="1260"/>
    <x v="2"/>
    <n v="35"/>
    <n v="54600"/>
  </r>
  <r>
    <n v="317"/>
    <s v="6662502765"/>
    <s v="28-08-2017"/>
    <n v="97.64"/>
    <s v="28-08-2017"/>
    <s v="29-09-2017"/>
    <n v="97.64"/>
    <x v="2"/>
    <n v="32"/>
    <n v="3124.48"/>
  </r>
  <r>
    <n v="318"/>
    <s v="6662502766"/>
    <s v="28-08-2017"/>
    <n v="11483.99"/>
    <s v="28-08-2017"/>
    <s v="29-09-2017"/>
    <n v="11483.99"/>
    <x v="2"/>
    <n v="32"/>
    <n v="367487.68"/>
  </r>
  <r>
    <n v="319"/>
    <s v="294/17"/>
    <s v="30-08-2017"/>
    <n v="287.5"/>
    <s v="30-09-2017"/>
    <s v="29-09-2017"/>
    <n v="287.5"/>
    <x v="2"/>
    <n v="-1"/>
    <n v="-287.5"/>
  </r>
  <r>
    <n v="320"/>
    <s v="3"/>
    <s v="31-08-2017"/>
    <n v="591.66999999999996"/>
    <s v="30-09-2017"/>
    <s v="29-09-2017"/>
    <n v="591.66999999999996"/>
    <x v="2"/>
    <n v="-1"/>
    <n v="-591.66999999999996"/>
  </r>
  <r>
    <n v="321"/>
    <s v="322/17"/>
    <s v="31-08-2017"/>
    <n v="10200"/>
    <s v="30-09-2017"/>
    <s v="29-09-2017"/>
    <n v="10200"/>
    <x v="2"/>
    <n v="-1"/>
    <n v="-10200"/>
  </r>
  <r>
    <n v="322"/>
    <s v="631/"/>
    <s v="31-08-2017"/>
    <n v="1350"/>
    <s v="30-09-2017"/>
    <s v="29-09-2017"/>
    <n v="1350"/>
    <x v="2"/>
    <n v="-1"/>
    <n v="-1350"/>
  </r>
  <r>
    <n v="323"/>
    <s v="FATTPA5_17"/>
    <s v="31-08-2017"/>
    <n v="5000"/>
    <s v="30-09-2017"/>
    <s v="29-09-2017"/>
    <n v="5000"/>
    <x v="2"/>
    <n v="-1"/>
    <n v="-5000"/>
  </r>
  <r>
    <n v="324"/>
    <s v="18/A"/>
    <s v="03-09-2017"/>
    <n v="468"/>
    <s v="31-10-2017"/>
    <s v="04-08-2017"/>
    <n v="468"/>
    <x v="2"/>
    <n v="-88"/>
    <n v="-41184"/>
  </r>
  <r>
    <n v="325"/>
    <s v="1/NCE/2017"/>
    <s v="04-09-2017"/>
    <n v="6255.54"/>
    <s v="04-09-2017"/>
    <s v="06-09-2017"/>
    <n v="5028.96"/>
    <x v="2"/>
    <n v="2"/>
    <n v="12511.08"/>
  </r>
  <r>
    <n v="326"/>
    <s v="19/A"/>
    <s v="04-09-2017"/>
    <n v="300"/>
    <s v="31-10-2017"/>
    <s v="15-09-2017"/>
    <n v="300"/>
    <x v="2"/>
    <n v="-46"/>
    <n v="-13800"/>
  </r>
  <r>
    <n v="327"/>
    <s v="5/PA"/>
    <s v="08-09-2017"/>
    <n v="71500"/>
    <s v="30-09-2017"/>
    <s v="15-09-2017"/>
    <n v="71500"/>
    <x v="2"/>
    <n v="-15"/>
    <n v="-1072500"/>
  </r>
  <r>
    <n v="328"/>
    <s v="1"/>
    <s v="14-09-2017"/>
    <n v="2802.7"/>
    <s v="14-09-2017"/>
    <s v="15-09-2017"/>
    <n v="2263.7199999999998"/>
    <x v="2"/>
    <n v="1"/>
    <n v="2802.7"/>
  </r>
  <r>
    <n v="329"/>
    <s v="2"/>
    <s v="14-09-2017"/>
    <n v="1560"/>
    <s v="14-09-2017"/>
    <s v="15-09-2017"/>
    <n v="1260"/>
    <x v="2"/>
    <n v="1"/>
    <n v="1560"/>
  </r>
  <r>
    <n v="330"/>
    <s v="128119"/>
    <s v="26-07-2017"/>
    <n v="18381.330000000002"/>
    <s v="26-08-2017"/>
    <s v="16-10-2017"/>
    <n v="18381.330000000002"/>
    <x v="3"/>
    <n v="51"/>
    <n v="937447.83000000007"/>
  </r>
  <r>
    <n v="331"/>
    <s v="8A00708850"/>
    <s v="07-08-2017"/>
    <n v="3.98"/>
    <s v="31-10-2017"/>
    <s v="17-11-2017"/>
    <n v="3.98"/>
    <x v="3"/>
    <n v="17"/>
    <n v="67.66"/>
  </r>
  <r>
    <n v="332"/>
    <s v="8W00503847"/>
    <s v="07-08-2017"/>
    <n v="165.97"/>
    <s v="31-10-2017"/>
    <s v="17-11-2017"/>
    <n v="165.97"/>
    <x v="3"/>
    <n v="17"/>
    <n v="2821.49"/>
  </r>
  <r>
    <n v="333"/>
    <s v="8W00504514"/>
    <s v="07-08-2017"/>
    <n v="20.55"/>
    <s v="31-10-2017"/>
    <s v="17-11-2017"/>
    <n v="20.55"/>
    <x v="3"/>
    <n v="17"/>
    <n v="349.35"/>
  </r>
  <r>
    <n v="334"/>
    <s v="30795"/>
    <s v="08-08-2017"/>
    <n v="300"/>
    <s v="08-10-2017"/>
    <s v="17-10-2017"/>
    <n v="300"/>
    <x v="3"/>
    <n v="9"/>
    <n v="2700"/>
  </r>
  <r>
    <n v="335"/>
    <s v="30799"/>
    <s v="08-08-2017"/>
    <n v="150"/>
    <s v="08-10-2017"/>
    <s v="17-10-2017"/>
    <n v="150"/>
    <x v="3"/>
    <n v="9"/>
    <n v="1350"/>
  </r>
  <r>
    <n v="336"/>
    <s v="7X03786668"/>
    <s v="14-08-2017"/>
    <n v="1793.05"/>
    <s v="14-08-2017"/>
    <s v="17-11-2017"/>
    <n v="1793.05"/>
    <x v="3"/>
    <n v="95"/>
    <n v="170339.75"/>
  </r>
  <r>
    <n v="337"/>
    <s v="610001836"/>
    <s v="24-08-2017"/>
    <n v="260"/>
    <s v="30-09-2017"/>
    <s v="24-10-2017"/>
    <n v="260"/>
    <x v="3"/>
    <n v="24"/>
    <n v="6240"/>
  </r>
  <r>
    <n v="338"/>
    <s v="8717239031"/>
    <s v="29-08-2017"/>
    <n v="448.9"/>
    <s v="29-09-2017"/>
    <s v="05-12-2017"/>
    <n v="448.9"/>
    <x v="3"/>
    <n v="67"/>
    <n v="30076.3"/>
  </r>
  <r>
    <n v="339"/>
    <s v="1410002293"/>
    <s v="31-08-2017"/>
    <n v="7893.61"/>
    <s v="31-10-2017"/>
    <s v="09-11-2017"/>
    <n v="7893.61"/>
    <x v="3"/>
    <n v="9"/>
    <n v="71042.489999999991"/>
  </r>
  <r>
    <n v="340"/>
    <s v="6/2017"/>
    <s v="31-08-2017"/>
    <n v="459"/>
    <s v="30-09-2017"/>
    <s v="09-11-2017"/>
    <n v="459"/>
    <x v="3"/>
    <n v="40"/>
    <n v="18360"/>
  </r>
  <r>
    <n v="341"/>
    <s v="169"/>
    <s v="01-09-2017"/>
    <n v="207"/>
    <s v="31-10-2017"/>
    <s v="22-12-2017"/>
    <n v="207"/>
    <x v="3"/>
    <n v="52"/>
    <n v="10764"/>
  </r>
  <r>
    <n v="342"/>
    <s v="8717245552"/>
    <s v="01-09-2017"/>
    <n v="28"/>
    <s v="01-10-2017"/>
    <s v="17-10-2017"/>
    <n v="28"/>
    <x v="3"/>
    <n v="16"/>
    <n v="448"/>
  </r>
  <r>
    <n v="343"/>
    <s v="219"/>
    <s v="08-09-2017"/>
    <n v="156"/>
    <s v="30-09-2017"/>
    <s v="09-11-2017"/>
    <n v="131.19999999999999"/>
    <x v="3"/>
    <n v="40"/>
    <n v="6240"/>
  </r>
  <r>
    <n v="344"/>
    <s v="17000025"/>
    <s v="09-09-2017"/>
    <n v="9000"/>
    <s v="09-10-2017"/>
    <s v="17-10-2017"/>
    <n v="9000"/>
    <x v="3"/>
    <n v="8"/>
    <n v="72000"/>
  </r>
  <r>
    <n v="345"/>
    <s v="FATTPA 19_"/>
    <s v="11-09-2017"/>
    <n v="12.29"/>
    <s v="11-09-2017"/>
    <s v="23-10-2017"/>
    <n v="12.29"/>
    <x v="3"/>
    <n v="42"/>
    <n v="516.17999999999995"/>
  </r>
  <r>
    <n v="346"/>
    <s v="17-212490"/>
    <s v="14-09-2017"/>
    <n v="1308.7"/>
    <s v="30-11-2017"/>
    <s v="12-10-2017"/>
    <n v="1308.7"/>
    <x v="3"/>
    <n v="-49"/>
    <n v="-64126.3"/>
  </r>
  <r>
    <n v="347"/>
    <s v="E000181262"/>
    <s v="14-09-2017"/>
    <n v="870.89"/>
    <s v="14-09-2017"/>
    <s v="23-10-2017"/>
    <n v="870.89"/>
    <x v="3"/>
    <n v="39"/>
    <n v="33964.71"/>
  </r>
  <r>
    <n v="348"/>
    <s v="11/B"/>
    <s v="21-09-2017"/>
    <n v="300"/>
    <s v="21-11-2017"/>
    <s v="17-11-2017"/>
    <n v="240"/>
    <x v="3"/>
    <n v="-4"/>
    <n v="-1200"/>
  </r>
  <r>
    <n v="349"/>
    <s v="1410002474"/>
    <s v="21-09-2017"/>
    <n v="168.27"/>
    <s v="30-11-2017"/>
    <s v="05-12-2017"/>
    <n v="168.27"/>
    <x v="3"/>
    <n v="5"/>
    <n v="841.35"/>
  </r>
  <r>
    <n v="350"/>
    <s v="8017185838"/>
    <s v="27-09-2017"/>
    <n v="0.56999999999999995"/>
    <s v="30-11-2017"/>
    <s v="05-12-2017"/>
    <n v="0.56999999999999995"/>
    <x v="3"/>
    <n v="5"/>
    <n v="2.8499999999999996"/>
  </r>
  <r>
    <n v="351"/>
    <s v="8717288886"/>
    <s v="27-09-2017"/>
    <n v="28"/>
    <s v="27-10-2017"/>
    <s v="09-11-2017"/>
    <n v="28"/>
    <x v="3"/>
    <n v="13"/>
    <n v="364"/>
  </r>
  <r>
    <n v="352"/>
    <s v="8717290007"/>
    <s v="27-09-2017"/>
    <n v="1607.62"/>
    <s v="30-11-2017"/>
    <s v="05-12-2017"/>
    <n v="1607.62"/>
    <x v="3"/>
    <n v="5"/>
    <n v="8038.0999999999995"/>
  </r>
  <r>
    <n v="353"/>
    <s v="21/A"/>
    <s v="28-09-2017"/>
    <n v="626"/>
    <s v="31-10-2017"/>
    <s v="17-10-2017"/>
    <n v="626"/>
    <x v="3"/>
    <n v="-14"/>
    <n v="-8764"/>
  </r>
  <r>
    <n v="354"/>
    <s v="35820"/>
    <s v="28-09-2017"/>
    <n v="150"/>
    <s v="28-11-2017"/>
    <s v="05-12-2017"/>
    <n v="150"/>
    <x v="3"/>
    <n v="7"/>
    <n v="1050"/>
  </r>
  <r>
    <n v="355"/>
    <s v="0070997439"/>
    <s v="29-09-2017"/>
    <n v="135"/>
    <s v="31-10-2017"/>
    <s v="15-11-2017"/>
    <n v="135"/>
    <x v="3"/>
    <n v="15"/>
    <n v="2025"/>
  </r>
  <r>
    <n v="356"/>
    <s v="104"/>
    <s v="29-09-2017"/>
    <n v="800"/>
    <s v="29-09-2017"/>
    <s v="17-10-2017"/>
    <n v="800"/>
    <x v="3"/>
    <n v="18"/>
    <n v="14400"/>
  </r>
  <r>
    <n v="357"/>
    <s v="25/21"/>
    <s v="29-09-2017"/>
    <n v="621.20000000000005"/>
    <s v="31-10-2017"/>
    <s v="15-11-2017"/>
    <n v="621.20000000000005"/>
    <x v="3"/>
    <n v="15"/>
    <n v="9318"/>
  </r>
  <r>
    <n v="358"/>
    <s v="333/17"/>
    <s v="29-09-2017"/>
    <n v="287.5"/>
    <s v="31-10-2017"/>
    <s v="15-11-2017"/>
    <n v="287.5"/>
    <x v="3"/>
    <n v="15"/>
    <n v="4312.5"/>
  </r>
  <r>
    <n v="359"/>
    <s v="4"/>
    <s v="29-09-2017"/>
    <n v="591.66999999999996"/>
    <s v="31-10-2017"/>
    <s v="09-11-2017"/>
    <n v="591.66999999999996"/>
    <x v="3"/>
    <n v="9"/>
    <n v="5325.03"/>
  </r>
  <r>
    <n v="360"/>
    <s v="45E"/>
    <s v="29-09-2017"/>
    <n v="2193.36"/>
    <s v="31-10-2017"/>
    <s v="09-11-2017"/>
    <n v="1771.56"/>
    <x v="3"/>
    <n v="9"/>
    <n v="19740.240000000002"/>
  </r>
  <r>
    <n v="361"/>
    <s v="8017161019"/>
    <s v="29-09-2017"/>
    <n v="0.56999999999999995"/>
    <s v="29-10-2017"/>
    <s v="05-12-2017"/>
    <n v="0.56999999999999995"/>
    <x v="3"/>
    <n v="37"/>
    <n v="21.09"/>
  </r>
  <r>
    <n v="362"/>
    <s v="98815/EB"/>
    <s v="29-09-2017"/>
    <n v="150"/>
    <s v="29-10-2017"/>
    <s v="17-11-2017"/>
    <n v="150"/>
    <x v="3"/>
    <n v="19"/>
    <n v="2850"/>
  </r>
  <r>
    <n v="363"/>
    <s v="2017035681"/>
    <s v="30-09-2017"/>
    <n v="800"/>
    <s v="30-11-2017"/>
    <s v="05-12-2017"/>
    <n v="800"/>
    <x v="3"/>
    <n v="5"/>
    <n v="4000"/>
  </r>
  <r>
    <n v="364"/>
    <s v="5PA"/>
    <s v="30-09-2017"/>
    <n v="15002"/>
    <s v="31-10-2017"/>
    <s v="09-11-2017"/>
    <n v="15002"/>
    <x v="3"/>
    <n v="9"/>
    <n v="135018"/>
  </r>
  <r>
    <n v="365"/>
    <s v="696/"/>
    <s v="30-09-2017"/>
    <n v="1350"/>
    <s v="30-10-2017"/>
    <s v="09-11-2017"/>
    <n v="1350"/>
    <x v="3"/>
    <n v="10"/>
    <n v="13500"/>
  </r>
  <r>
    <n v="366"/>
    <s v="000019_FEL"/>
    <s v="02-10-2017"/>
    <n v="10450.799999999999"/>
    <s v="30-11-2017"/>
    <s v="17-10-2017"/>
    <n v="8441.0300000000007"/>
    <x v="3"/>
    <n v="-44"/>
    <n v="-459835.19999999995"/>
  </r>
  <r>
    <n v="367"/>
    <s v="00020_FEL"/>
    <s v="02-10-2017"/>
    <n v="5283.2"/>
    <s v="30-11-2017"/>
    <s v="17-10-2017"/>
    <n v="4267.2"/>
    <x v="3"/>
    <n v="-44"/>
    <n v="-232460.79999999999"/>
  </r>
  <r>
    <n v="368"/>
    <s v="235"/>
    <s v="02-10-2017"/>
    <n v="156"/>
    <s v="31-10-2017"/>
    <s v="09-11-2017"/>
    <n v="131.19999999999999"/>
    <x v="3"/>
    <n v="9"/>
    <n v="1404"/>
  </r>
  <r>
    <n v="369"/>
    <s v="3301000245"/>
    <s v="02-10-2017"/>
    <n v="65585.009999999995"/>
    <s v="02-10-2017"/>
    <s v="20-10-2017"/>
    <n v="65585.009999999995"/>
    <x v="3"/>
    <n v="18"/>
    <n v="1180530.18"/>
  </r>
  <r>
    <n v="370"/>
    <s v="17-213231"/>
    <s v="03-10-2017"/>
    <n v="3038.46"/>
    <s v="31-12-2017"/>
    <s v="02-11-2017"/>
    <n v="3038.46"/>
    <x v="3"/>
    <n v="-59"/>
    <n v="-179269.14"/>
  </r>
  <r>
    <n v="371"/>
    <s v="00002/1PA"/>
    <s v="04-10-2017"/>
    <n v="300"/>
    <s v="04-10-2017"/>
    <s v="17-10-2017"/>
    <n v="240"/>
    <x v="3"/>
    <n v="13"/>
    <n v="3900"/>
  </r>
  <r>
    <n v="372"/>
    <s v="203"/>
    <s v="04-10-2017"/>
    <n v="517"/>
    <s v="30-11-2017"/>
    <s v="19-12-2017"/>
    <n v="256"/>
    <x v="3"/>
    <n v="19"/>
    <n v="9823"/>
  </r>
  <r>
    <n v="373"/>
    <s v="203"/>
    <s v="04-10-2017"/>
    <n v="517"/>
    <s v="30-11-2017"/>
    <s v="20-12-2017"/>
    <n v="261"/>
    <x v="3"/>
    <n v="20"/>
    <n v="10340"/>
  </r>
  <r>
    <n v="374"/>
    <s v="263M"/>
    <s v="04-10-2017"/>
    <n v="750"/>
    <s v="30-11-2017"/>
    <s v="05-12-2017"/>
    <n v="750"/>
    <x v="3"/>
    <n v="5"/>
    <n v="3750"/>
  </r>
  <r>
    <n v="375"/>
    <s v="FATPAM 16"/>
    <s v="05-10-2017"/>
    <n v="31200"/>
    <s v="31-10-2017"/>
    <s v="17-10-2017"/>
    <n v="25200"/>
    <x v="3"/>
    <n v="-14"/>
    <n v="-436800"/>
  </r>
  <r>
    <n v="376"/>
    <s v="685_2017"/>
    <s v="06-10-2017"/>
    <n v="425"/>
    <s v="30-11-2017"/>
    <s v="09-11-2017"/>
    <n v="425"/>
    <x v="3"/>
    <n v="-21"/>
    <n v="-8925"/>
  </r>
  <r>
    <n v="377"/>
    <s v="FATTPA 21_"/>
    <s v="09-10-2017"/>
    <n v="286.77"/>
    <s v="09-10-2017"/>
    <s v="23-10-2017"/>
    <n v="286.77"/>
    <x v="3"/>
    <n v="14"/>
    <n v="4014.7799999999997"/>
  </r>
  <r>
    <n v="378"/>
    <s v="26/17/CS"/>
    <s v="11-10-2017"/>
    <n v="7901.42"/>
    <s v="30-11-2017"/>
    <s v="16-10-2017"/>
    <n v="7901.42"/>
    <x v="3"/>
    <n v="-45"/>
    <n v="-355563.9"/>
  </r>
  <r>
    <n v="379"/>
    <s v="8717306797"/>
    <s v="11-10-2017"/>
    <n v="28"/>
    <s v="30-11-2017"/>
    <s v="05-12-2017"/>
    <n v="28"/>
    <x v="3"/>
    <n v="5"/>
    <n v="140"/>
  </r>
  <r>
    <n v="380"/>
    <s v="17VN000045"/>
    <s v="13-10-2017"/>
    <n v="3000"/>
    <s v="13-10-2017"/>
    <s v="17-10-2017"/>
    <n v="3000"/>
    <x v="3"/>
    <n v="4"/>
    <n v="12000"/>
  </r>
  <r>
    <n v="381"/>
    <s v="610002257"/>
    <s v="18-10-2017"/>
    <n v="260"/>
    <s v="30-11-2017"/>
    <s v="22-12-2017"/>
    <n v="260"/>
    <x v="3"/>
    <n v="22"/>
    <n v="5720"/>
  </r>
  <r>
    <n v="382"/>
    <s v="8717318827"/>
    <s v="18-10-2017"/>
    <n v="7"/>
    <s v="30-11-2017"/>
    <s v="05-12-2017"/>
    <n v="7"/>
    <x v="3"/>
    <n v="5"/>
    <n v="35"/>
  </r>
  <r>
    <n v="383"/>
    <s v="1010445400"/>
    <s v="19-10-2017"/>
    <n v="893.04"/>
    <s v="30-11-2017"/>
    <s v="05-12-2017"/>
    <n v="893.04"/>
    <x v="3"/>
    <n v="5"/>
    <n v="4465.2"/>
  </r>
  <r>
    <n v="384"/>
    <s v="221"/>
    <s v="23-10-2017"/>
    <n v="750"/>
    <s v="30-11-2017"/>
    <s v="05-12-2017"/>
    <n v="750"/>
    <x v="3"/>
    <n v="5"/>
    <n v="3750"/>
  </r>
  <r>
    <n v="385"/>
    <s v="38140"/>
    <s v="23-10-2017"/>
    <n v="300"/>
    <s v="23-12-2017"/>
    <s v="28-12-2017"/>
    <n v="300"/>
    <x v="3"/>
    <n v="5"/>
    <n v="1500"/>
  </r>
  <r>
    <n v="386"/>
    <s v="227"/>
    <s v="24-10-2017"/>
    <n v="1500"/>
    <s v="30-11-2017"/>
    <s v="05-12-2017"/>
    <n v="1500"/>
    <x v="3"/>
    <n v="5"/>
    <n v="7500"/>
  </r>
  <r>
    <n v="387"/>
    <s v="22/A"/>
    <s v="30-10-2017"/>
    <n v="414"/>
    <s v="30-11-2017"/>
    <s v="09-11-2017"/>
    <n v="414"/>
    <x v="3"/>
    <n v="-21"/>
    <n v="-8694"/>
  </r>
  <r>
    <n v="388"/>
    <s v="2695/2017"/>
    <s v="30-10-2017"/>
    <n v="8916.19"/>
    <s v="31-12-2017"/>
    <s v="28-12-2017"/>
    <n v="8916.19"/>
    <x v="3"/>
    <n v="-3"/>
    <n v="-26748.57"/>
  </r>
  <r>
    <n v="389"/>
    <s v="5"/>
    <s v="30-10-2017"/>
    <n v="591.66999999999996"/>
    <s v="30-11-2017"/>
    <s v="05-12-2017"/>
    <n v="591.66999999999996"/>
    <x v="3"/>
    <n v="5"/>
    <n v="2958.35"/>
  </r>
  <r>
    <n v="390"/>
    <s v="000066/PA"/>
    <s v="31-10-2017"/>
    <n v="50"/>
    <s v="30-11-2017"/>
    <s v="05-12-2017"/>
    <n v="50"/>
    <x v="3"/>
    <n v="5"/>
    <n v="250"/>
  </r>
  <r>
    <n v="391"/>
    <s v="17P00007"/>
    <s v="31-10-2017"/>
    <n v="416.67"/>
    <s v="30-11-2017"/>
    <s v="05-12-2017"/>
    <n v="416.67"/>
    <x v="3"/>
    <n v="5"/>
    <n v="2083.35"/>
  </r>
  <r>
    <n v="392"/>
    <s v="17P00008"/>
    <s v="31-10-2017"/>
    <n v="2400"/>
    <s v="30-11-2017"/>
    <s v="05-12-2017"/>
    <n v="2400"/>
    <x v="3"/>
    <n v="5"/>
    <n v="12000"/>
  </r>
  <r>
    <n v="393"/>
    <s v="17P00009"/>
    <s v="31-10-2017"/>
    <n v="1178.75"/>
    <s v="30-11-2017"/>
    <s v="05-12-2017"/>
    <n v="1178.75"/>
    <x v="3"/>
    <n v="5"/>
    <n v="5893.75"/>
  </r>
  <r>
    <n v="394"/>
    <s v="26/21"/>
    <s v="31-10-2017"/>
    <n v="1296.8"/>
    <s v="30-11-2017"/>
    <s v="05-12-2017"/>
    <n v="1296.8"/>
    <x v="3"/>
    <n v="5"/>
    <n v="6484"/>
  </r>
  <r>
    <n v="395"/>
    <s v="382/17"/>
    <s v="31-10-2017"/>
    <n v="287.5"/>
    <s v="30-11-2017"/>
    <s v="05-12-2017"/>
    <n v="287.5"/>
    <x v="3"/>
    <n v="5"/>
    <n v="1437.5"/>
  </r>
  <r>
    <n v="396"/>
    <s v="7/2017"/>
    <s v="31-10-2017"/>
    <n v="459"/>
    <s v="30-11-2017"/>
    <s v="05-12-2017"/>
    <n v="459"/>
    <x v="3"/>
    <n v="5"/>
    <n v="2295"/>
  </r>
  <r>
    <n v="397"/>
    <s v="802/"/>
    <s v="31-10-2017"/>
    <n v="1350"/>
    <s v="30-11-2017"/>
    <s v="05-12-2017"/>
    <n v="1350"/>
    <x v="3"/>
    <n v="5"/>
    <n v="6750"/>
  </r>
  <r>
    <n v="398"/>
    <s v="235"/>
    <s v="02-11-2017"/>
    <n v="207"/>
    <s v="31-12-2017"/>
    <s v="22-12-2017"/>
    <n v="207"/>
    <x v="3"/>
    <n v="-9"/>
    <n v="-1863"/>
  </r>
  <r>
    <n v="399"/>
    <s v="17-214553"/>
    <s v="08-11-2017"/>
    <n v="2958.8"/>
    <s v="31-01-2018"/>
    <s v="07-12-2017"/>
    <n v="2958.8"/>
    <x v="3"/>
    <n v="-55"/>
    <n v="-162734"/>
  </r>
  <r>
    <n v="400"/>
    <s v="6/PA"/>
    <s v="08-11-2017"/>
    <n v="71162.75"/>
    <s v="30-11-2017"/>
    <s v="09-11-2017"/>
    <n v="71162.75"/>
    <x v="3"/>
    <n v="-21"/>
    <n v="-1494417.75"/>
  </r>
  <r>
    <n v="401"/>
    <s v="40505"/>
    <s v="09-11-2017"/>
    <n v="300"/>
    <s v="09-01-2018"/>
    <s v="28-12-2017"/>
    <n v="300"/>
    <x v="3"/>
    <n v="-12"/>
    <n v="-3600"/>
  </r>
  <r>
    <n v="402"/>
    <s v="53E"/>
    <s v="13-11-2017"/>
    <n v="2259.92"/>
    <s v="31-12-2017"/>
    <s v="28-12-2017"/>
    <n v="1825.32"/>
    <x v="3"/>
    <n v="-3"/>
    <n v="-6779.76"/>
  </r>
  <r>
    <n v="403"/>
    <s v="33832"/>
    <s v="14-11-2017"/>
    <n v="75"/>
    <s v="14-01-2018"/>
    <s v="17-11-2017"/>
    <n v="75"/>
    <x v="3"/>
    <n v="-58"/>
    <n v="-4350"/>
  </r>
  <r>
    <n v="404"/>
    <s v="8717351183"/>
    <s v="15-11-2017"/>
    <n v="292.92"/>
    <s v="15-01-2018"/>
    <s v="28-12-2017"/>
    <n v="292.92"/>
    <x v="3"/>
    <n v="-18"/>
    <n v="-5272.56"/>
  </r>
  <r>
    <n v="405"/>
    <s v="410/17"/>
    <s v="20-11-2017"/>
    <n v="241.62"/>
    <s v="31-12-2017"/>
    <s v="28-12-2017"/>
    <n v="241.62"/>
    <x v="3"/>
    <n v="-3"/>
    <n v="-724.86"/>
  </r>
  <r>
    <n v="406"/>
    <s v="27/E"/>
    <s v="21-11-2017"/>
    <n v="551"/>
    <s v="31-12-2017"/>
    <s v="28-12-2017"/>
    <n v="551"/>
    <x v="3"/>
    <n v="-3"/>
    <n v="-1653"/>
  </r>
  <r>
    <n v="407"/>
    <s v="999"/>
    <s v="24-11-2017"/>
    <n v="408"/>
    <s v="30-11-2017"/>
    <s v="05-12-2017"/>
    <n v="328"/>
    <x v="3"/>
    <n v="5"/>
    <n v="2040"/>
  </r>
  <r>
    <n v="408"/>
    <s v="999"/>
    <s v="24-11-2017"/>
    <n v="1053.8"/>
    <s v="30-11-2017"/>
    <s v="05-12-2017"/>
    <n v="853.8"/>
    <x v="3"/>
    <n v="5"/>
    <n v="5269"/>
  </r>
  <r>
    <n v="409"/>
    <s v="6662502863"/>
    <s v="27-11-2017"/>
    <n v="103.75"/>
    <s v="27-11-2017"/>
    <s v="05-12-2017"/>
    <n v="103.75"/>
    <x v="3"/>
    <n v="8"/>
    <n v="830"/>
  </r>
  <r>
    <n v="410"/>
    <s v="6662502864"/>
    <s v="27-11-2017"/>
    <n v="11417.27"/>
    <s v="27-11-2017"/>
    <s v="05-12-2017"/>
    <n v="11417.27"/>
    <x v="3"/>
    <n v="8"/>
    <n v="91338.16"/>
  </r>
  <r>
    <n v="411"/>
    <s v="06/10606"/>
    <s v="29-11-2017"/>
    <n v="749.54"/>
    <s v="29-11-2017"/>
    <s v="29-11-2017"/>
    <n v="749.54"/>
    <x v="3"/>
    <n v="0"/>
    <n v="0"/>
  </r>
  <r>
    <n v="412"/>
    <s v="25/A"/>
    <s v="29-11-2017"/>
    <n v="684"/>
    <s v="31-12-2017"/>
    <s v="05-12-2017"/>
    <n v="684"/>
    <x v="3"/>
    <n v="-26"/>
    <n v="-17784"/>
  </r>
  <r>
    <n v="413"/>
    <s v="17-1101"/>
    <s v="30-11-2017"/>
    <n v="120"/>
    <s v="31-12-2017"/>
    <s v="28-12-2017"/>
    <n v="120"/>
    <x v="3"/>
    <n v="-3"/>
    <n v="-360"/>
  </r>
  <r>
    <n v="414"/>
    <s v="3396783"/>
    <s v="30-11-2017"/>
    <n v="3600"/>
    <s v="31-12-2017"/>
    <s v="11-12-2017"/>
    <n v="3600"/>
    <x v="3"/>
    <n v="-20"/>
    <n v="-72000"/>
  </r>
  <r>
    <n v="415"/>
    <s v="425/17"/>
    <s v="30-11-2017"/>
    <n v="287.5"/>
    <s v="31-12-2017"/>
    <s v="28-12-2017"/>
    <n v="287.5"/>
    <x v="3"/>
    <n v="-3"/>
    <n v="-862.5"/>
  </r>
  <r>
    <n v="416"/>
    <s v="6"/>
    <s v="30-11-2017"/>
    <n v="591.66999999999996"/>
    <s v="31-12-2017"/>
    <s v="28-12-2017"/>
    <n v="591.66999999999996"/>
    <x v="3"/>
    <n v="-3"/>
    <n v="-1775.0099999999998"/>
  </r>
  <r>
    <n v="417"/>
    <s v="8_2017"/>
    <s v="01-12-2017"/>
    <n v="1173"/>
    <s v="31-12-2017"/>
    <s v="28-12-2017"/>
    <n v="1000.5"/>
    <x v="3"/>
    <n v="-3"/>
    <n v="-3519"/>
  </r>
  <r>
    <n v="418"/>
    <s v="93/01"/>
    <s v="04-12-2017"/>
    <n v="19250"/>
    <s v="04-01-2018"/>
    <s v="28-12-2017"/>
    <n v="19250"/>
    <x v="3"/>
    <n v="-7"/>
    <n v="-134750"/>
  </r>
  <r>
    <n v="419"/>
    <s v="9"/>
    <s v="05-12-2017"/>
    <n v="28728.47"/>
    <s v="31-12-2017"/>
    <s v="28-12-2017"/>
    <n v="28728.47"/>
    <x v="3"/>
    <n v="-3"/>
    <n v="-86185.41"/>
  </r>
  <r>
    <n v="420"/>
    <s v="2/PA"/>
    <s v="06-12-2017"/>
    <n v="1669"/>
    <s v="06-12-2017"/>
    <s v="12-12-2017"/>
    <n v="1669"/>
    <x v="3"/>
    <n v="6"/>
    <n v="10014"/>
  </r>
  <r>
    <n v="421"/>
    <s v="999"/>
    <s v="06-12-2017"/>
    <n v="250"/>
    <s v="31-12-2017"/>
    <s v="28-12-2017"/>
    <n v="220"/>
    <x v="3"/>
    <n v="-3"/>
    <n v="-750"/>
  </r>
  <r>
    <n v="422"/>
    <s v="17000037"/>
    <s v="09-12-2017"/>
    <n v="9000"/>
    <s v="09-01-2018"/>
    <s v="21-12-2017"/>
    <n v="9000"/>
    <x v="3"/>
    <n v="-19"/>
    <n v="-171000"/>
  </r>
  <r>
    <n v="423"/>
    <s v="00021/PA"/>
    <s v="11-12-2017"/>
    <n v="670.73"/>
    <s v="11-12-2017"/>
    <s v="11-12-2017"/>
    <n v="670.73"/>
    <x v="3"/>
    <n v="0"/>
    <n v="0"/>
  </r>
  <r>
    <n v="424"/>
    <s v="3/PA"/>
    <s v="11-12-2017"/>
    <n v="513"/>
    <s v="11-12-2017"/>
    <s v="12-12-2017"/>
    <n v="513"/>
    <x v="3"/>
    <n v="1"/>
    <n v="513"/>
  </r>
  <r>
    <n v="425"/>
    <s v="152/P17"/>
    <s v="12-12-2017"/>
    <n v="6775.45"/>
    <s v="12-01-2018"/>
    <s v="15-12-2017"/>
    <n v="6775.45"/>
    <x v="3"/>
    <n v="-28"/>
    <n v="-189712.6"/>
  </r>
  <r>
    <n v="426"/>
    <s v="FATPAM 21"/>
    <s v="13-12-2017"/>
    <n v="52000"/>
    <s v="31-12-2017"/>
    <s v="14-12-2017"/>
    <n v="42000"/>
    <x v="3"/>
    <n v="-17"/>
    <n v="-884000"/>
  </r>
  <r>
    <n v="427"/>
    <s v="22/PA"/>
    <s v="18-12-2017"/>
    <n v="36.36"/>
    <s v="18-12-2017"/>
    <s v="19-12-2017"/>
    <n v="36.36"/>
    <x v="3"/>
    <n v="1"/>
    <n v="36.36"/>
  </r>
  <r>
    <n v="428"/>
    <s v="7/PA"/>
    <s v="18-12-2017"/>
    <n v="102338.4"/>
    <s v="31-12-2017"/>
    <s v="20-12-2017"/>
    <n v="102338.4"/>
    <x v="3"/>
    <n v="-11"/>
    <n v="-1125722.3999999999"/>
  </r>
  <r>
    <n v="429"/>
    <s v="999B"/>
    <s v="18-12-2017"/>
    <n v="1176.47"/>
    <s v="18-12-2017"/>
    <s v="20-12-2017"/>
    <n v="1000"/>
    <x v="3"/>
    <n v="2"/>
    <n v="2352.94"/>
  </r>
  <r>
    <n v="430"/>
    <s v="8/ROSE"/>
    <s v="19-12-2017"/>
    <n v="184.18"/>
    <s v="19-12-2017"/>
    <s v="21-12-2017"/>
    <n v="184.18"/>
    <x v="3"/>
    <n v="2"/>
    <n v="368.36"/>
  </r>
  <r>
    <n v="431"/>
    <s v="9/ROSE"/>
    <s v="19-12-2017"/>
    <n v="138.72999999999999"/>
    <s v="19-12-2017"/>
    <s v="21-12-2017"/>
    <n v="138.72999999999999"/>
    <x v="3"/>
    <n v="2"/>
    <n v="277.45999999999998"/>
  </r>
  <r>
    <n v="432"/>
    <s v="FATPAM 22"/>
    <s v="22-12-2017"/>
    <n v="66550.95"/>
    <s v="31-12-2017"/>
    <s v="28-12-2017"/>
    <n v="53752.69"/>
    <x v="3"/>
    <n v="-3"/>
    <n v="-199652.84999999998"/>
  </r>
  <r>
    <n v="433"/>
    <s v="FATPAM 23"/>
    <s v="22-12-2017"/>
    <n v="131388.54999999999"/>
    <s v="31-12-2017"/>
    <s v="28-12-2017"/>
    <n v="107014.6"/>
    <x v="3"/>
    <n v="-3"/>
    <n v="-394165.64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3" cacheId="9" applyNumberFormats="0" applyBorderFormats="0" applyFontFormats="0" applyPatternFormats="0" applyAlignmentFormats="0" applyWidthHeightFormats="1" dataCaption="Dati" grandTotalCaption="Totale 2017" updatedVersion="6" minRefreshableVersion="3" showMemberPropertyTips="0" useAutoFormatting="1" itemPrintTitles="1" createdVersion="5" indent="0" compact="0" compactData="0" gridDropZones="1">
  <location ref="D438:F444" firstHeaderRow="1" firstDataRow="2" firstDataCol="1"/>
  <pivotFields count="10"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64" outline="0" showAll="0" defaultSubtotal="0"/>
    <pivotField name="Periodo"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numFmtId="164" outline="0" subtotalTop="0" showAll="0" includeNewItemsInFilter="1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Ritardo Ponderato" fld="9" baseField="0" baseItem="0"/>
    <dataField name="Somma di Importo Pagato" fld="6" baseField="0" baseItem="0"/>
  </dataFields>
  <formats count="9">
    <format dxfId="35">
      <pivotArea outline="0" fieldPosition="0">
        <references count="1">
          <reference field="7" count="0" selected="0"/>
        </references>
      </pivotArea>
    </format>
    <format dxfId="34">
      <pivotArea grandRow="1" outline="0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dataOnly="0" labelOnly="1" outline="0" fieldPosition="0">
        <references count="1">
          <reference field="7" count="0"/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7">
      <pivotArea type="all" dataOnly="0" outline="0" fieldPosition="0"/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ella1" displayName="Tabella1" ref="B2:E7" totalsRowShown="0" headerRowDxfId="41" dataDxfId="40">
  <tableColumns count="4">
    <tableColumn id="1" name="Periodo" dataDxfId="39"/>
    <tableColumn id="2" name="Ritardo Ponderato" dataDxfId="38" dataCellStyle="Migliaia"/>
    <tableColumn id="3" name="Importo Pagato" dataDxfId="37" dataCellStyle="Migliaia"/>
    <tableColumn id="4" name="ITP" dataDxfId="3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zoomScale="265" zoomScaleNormal="265" workbookViewId="0">
      <selection activeCell="D15" sqref="D15"/>
    </sheetView>
  </sheetViews>
  <sheetFormatPr defaultRowHeight="10.5" x14ac:dyDescent="0.15"/>
  <cols>
    <col min="1" max="1" width="8.33203125" customWidth="1"/>
    <col min="2" max="2" width="13.33203125" customWidth="1"/>
    <col min="3" max="3" width="19.33203125" bestFit="1" customWidth="1"/>
    <col min="4" max="4" width="16.6640625" bestFit="1" customWidth="1"/>
    <col min="5" max="5" width="12.5" bestFit="1" customWidth="1"/>
    <col min="6" max="6" width="19.33203125" bestFit="1" customWidth="1"/>
    <col min="7" max="7" width="16.6640625" bestFit="1" customWidth="1"/>
    <col min="8" max="8" width="5.6640625" bestFit="1" customWidth="1"/>
  </cols>
  <sheetData>
    <row r="1" spans="2:7" ht="18" customHeight="1" x14ac:dyDescent="0.15"/>
    <row r="2" spans="2:7" ht="11.25" x14ac:dyDescent="0.15">
      <c r="B2" s="13" t="s">
        <v>21</v>
      </c>
      <c r="C2" s="14" t="s">
        <v>14</v>
      </c>
      <c r="D2" s="14" t="s">
        <v>5</v>
      </c>
      <c r="E2" s="13" t="s">
        <v>13</v>
      </c>
    </row>
    <row r="3" spans="2:7" ht="11.25" x14ac:dyDescent="0.15">
      <c r="B3" s="27" t="s">
        <v>17</v>
      </c>
      <c r="C3" s="15">
        <v>108976.93999999992</v>
      </c>
      <c r="D3" s="15">
        <v>475968.59999999986</v>
      </c>
      <c r="E3" s="16">
        <v>0.2289582548092457</v>
      </c>
    </row>
    <row r="4" spans="2:7" ht="11.25" x14ac:dyDescent="0.15">
      <c r="B4" s="27" t="s">
        <v>18</v>
      </c>
      <c r="C4" s="15">
        <v>4143388.1700000009</v>
      </c>
      <c r="D4" s="15">
        <v>511681.24000000011</v>
      </c>
      <c r="E4" s="16">
        <v>8.0975964059186527</v>
      </c>
      <c r="F4" s="1"/>
      <c r="G4" s="1"/>
    </row>
    <row r="5" spans="2:7" ht="11.25" x14ac:dyDescent="0.15">
      <c r="B5" s="27" t="s">
        <v>19</v>
      </c>
      <c r="C5" s="15">
        <v>3995019.620000001</v>
      </c>
      <c r="D5" s="15">
        <v>698316.57</v>
      </c>
      <c r="E5" s="16">
        <v>5.720929148222849</v>
      </c>
    </row>
    <row r="6" spans="2:7" ht="11.25" x14ac:dyDescent="0.15">
      <c r="B6" s="27" t="s">
        <v>20</v>
      </c>
      <c r="C6" s="15">
        <v>-3758423.95</v>
      </c>
      <c r="D6" s="15">
        <v>677288.18999999983</v>
      </c>
      <c r="E6" s="16">
        <v>-5.549224105029797</v>
      </c>
    </row>
    <row r="7" spans="2:7" ht="11.25" x14ac:dyDescent="0.15">
      <c r="B7" s="13" t="s">
        <v>138</v>
      </c>
      <c r="C7" s="17">
        <v>4488960.7800000012</v>
      </c>
      <c r="D7" s="17">
        <v>2363254.5999999996</v>
      </c>
      <c r="E7" s="18">
        <v>1.8994825102636008</v>
      </c>
    </row>
    <row r="8" spans="2:7" ht="42" customHeight="1" x14ac:dyDescent="0.15"/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4"/>
  <sheetViews>
    <sheetView showGridLines="0" tabSelected="1" zoomScaleNormal="100" workbookViewId="0">
      <pane ySplit="1" topLeftCell="A240" activePane="bottomLeft" state="frozen"/>
      <selection pane="bottomLeft" activeCell="G300" sqref="G300"/>
    </sheetView>
  </sheetViews>
  <sheetFormatPr defaultRowHeight="11.25" x14ac:dyDescent="0.15"/>
  <cols>
    <col min="1" max="1" width="13.83203125" style="2" bestFit="1" customWidth="1"/>
    <col min="2" max="2" width="13.33203125" style="2" bestFit="1" customWidth="1"/>
    <col min="3" max="3" width="10.6640625" style="2" bestFit="1" customWidth="1"/>
    <col min="4" max="4" width="12.5" style="2" bestFit="1" customWidth="1"/>
    <col min="5" max="5" width="28" style="2" customWidth="1"/>
    <col min="6" max="6" width="21.6640625" style="2" customWidth="1"/>
    <col min="7" max="7" width="16.1640625" style="2" bestFit="1" customWidth="1"/>
    <col min="8" max="8" width="16.1640625" style="2" customWidth="1"/>
    <col min="9" max="9" width="19.33203125" style="2" bestFit="1" customWidth="1"/>
    <col min="10" max="10" width="30.5" style="2" bestFit="1" customWidth="1"/>
    <col min="11" max="11" width="16.6640625" style="2" customWidth="1"/>
    <col min="12" max="12" width="15" style="2" customWidth="1"/>
    <col min="13" max="13" width="14.1640625" style="2" customWidth="1"/>
    <col min="14" max="14" width="26.6640625" style="2" customWidth="1"/>
    <col min="15" max="16" width="13.83203125" style="2" bestFit="1" customWidth="1"/>
    <col min="17" max="16384" width="9.33203125" style="2"/>
  </cols>
  <sheetData>
    <row r="1" spans="1:10" x14ac:dyDescent="0.15">
      <c r="A1" s="9" t="s">
        <v>22</v>
      </c>
      <c r="B1" s="4" t="s">
        <v>0</v>
      </c>
      <c r="C1" s="4" t="s">
        <v>1</v>
      </c>
      <c r="D1" s="4" t="s">
        <v>2</v>
      </c>
      <c r="E1" s="9" t="s">
        <v>3</v>
      </c>
      <c r="F1" s="9" t="s">
        <v>4</v>
      </c>
      <c r="G1" s="9" t="s">
        <v>5</v>
      </c>
      <c r="H1" s="11" t="s">
        <v>15</v>
      </c>
      <c r="I1" s="5" t="s">
        <v>12</v>
      </c>
      <c r="J1" s="5" t="s">
        <v>14</v>
      </c>
    </row>
    <row r="2" spans="1:10" x14ac:dyDescent="0.15">
      <c r="A2" s="10">
        <v>1</v>
      </c>
      <c r="B2" s="6" t="s">
        <v>30</v>
      </c>
      <c r="C2" s="7" t="s">
        <v>93</v>
      </c>
      <c r="D2" s="24">
        <v>1534</v>
      </c>
      <c r="E2" s="12" t="s">
        <v>93</v>
      </c>
      <c r="F2" s="25" t="s">
        <v>123</v>
      </c>
      <c r="G2" s="24">
        <v>1534</v>
      </c>
      <c r="H2" s="10" t="s">
        <v>17</v>
      </c>
      <c r="I2" s="6">
        <f>F2-E2</f>
        <v>26</v>
      </c>
      <c r="J2" s="8">
        <f t="shared" ref="J2:J3" si="0">I2*D2</f>
        <v>39884</v>
      </c>
    </row>
    <row r="3" spans="1:10" x14ac:dyDescent="0.15">
      <c r="A3" s="10">
        <v>2</v>
      </c>
      <c r="B3" s="6" t="s">
        <v>6</v>
      </c>
      <c r="C3" s="7" t="s">
        <v>28</v>
      </c>
      <c r="D3" s="24">
        <v>252.54</v>
      </c>
      <c r="E3" s="12" t="s">
        <v>118</v>
      </c>
      <c r="F3" s="25" t="s">
        <v>118</v>
      </c>
      <c r="G3" s="24">
        <v>252.54</v>
      </c>
      <c r="H3" s="10" t="s">
        <v>17</v>
      </c>
      <c r="I3" s="6">
        <f>F3-E3</f>
        <v>0</v>
      </c>
      <c r="J3" s="8">
        <f t="shared" si="0"/>
        <v>0</v>
      </c>
    </row>
    <row r="4" spans="1:10" x14ac:dyDescent="0.15">
      <c r="A4" s="10">
        <v>3</v>
      </c>
      <c r="B4" s="6" t="s">
        <v>31</v>
      </c>
      <c r="C4" s="7" t="s">
        <v>28</v>
      </c>
      <c r="D4" s="24">
        <v>9003.6</v>
      </c>
      <c r="E4" s="12" t="s">
        <v>118</v>
      </c>
      <c r="F4" s="25" t="s">
        <v>118</v>
      </c>
      <c r="G4" s="24">
        <v>9003.6</v>
      </c>
      <c r="H4" s="10" t="s">
        <v>17</v>
      </c>
      <c r="I4" s="6">
        <f t="shared" ref="I4:I67" si="1">F4-E4</f>
        <v>0</v>
      </c>
      <c r="J4" s="8">
        <f t="shared" ref="J4:J67" si="2">I4*D4</f>
        <v>0</v>
      </c>
    </row>
    <row r="5" spans="1:10" x14ac:dyDescent="0.15">
      <c r="A5" s="10">
        <v>4</v>
      </c>
      <c r="B5" s="6" t="s">
        <v>32</v>
      </c>
      <c r="C5" s="7" t="s">
        <v>28</v>
      </c>
      <c r="D5" s="24">
        <v>1318.82</v>
      </c>
      <c r="E5" s="12" t="s">
        <v>118</v>
      </c>
      <c r="F5" s="25" t="s">
        <v>118</v>
      </c>
      <c r="G5" s="24">
        <v>1318.82</v>
      </c>
      <c r="H5" s="10" t="s">
        <v>17</v>
      </c>
      <c r="I5" s="6">
        <f t="shared" si="1"/>
        <v>0</v>
      </c>
      <c r="J5" s="8">
        <f t="shared" si="2"/>
        <v>0</v>
      </c>
    </row>
    <row r="6" spans="1:10" x14ac:dyDescent="0.15">
      <c r="A6" s="10">
        <v>5</v>
      </c>
      <c r="B6" s="6" t="s">
        <v>33</v>
      </c>
      <c r="C6" s="7" t="s">
        <v>28</v>
      </c>
      <c r="D6" s="24">
        <v>927.2</v>
      </c>
      <c r="E6" s="12" t="s">
        <v>118</v>
      </c>
      <c r="F6" s="25" t="s">
        <v>106</v>
      </c>
      <c r="G6" s="24">
        <v>927.2</v>
      </c>
      <c r="H6" s="10" t="s">
        <v>17</v>
      </c>
      <c r="I6" s="6">
        <f t="shared" si="1"/>
        <v>-26</v>
      </c>
      <c r="J6" s="8">
        <f t="shared" si="2"/>
        <v>-24107.200000000001</v>
      </c>
    </row>
    <row r="7" spans="1:10" x14ac:dyDescent="0.15">
      <c r="A7" s="10">
        <v>6</v>
      </c>
      <c r="B7" s="6" t="s">
        <v>34</v>
      </c>
      <c r="C7" s="7" t="s">
        <v>28</v>
      </c>
      <c r="D7" s="24">
        <v>3524.73</v>
      </c>
      <c r="E7" s="12" t="s">
        <v>118</v>
      </c>
      <c r="F7" s="25" t="s">
        <v>118</v>
      </c>
      <c r="G7" s="24">
        <v>2969.13</v>
      </c>
      <c r="H7" s="10" t="s">
        <v>17</v>
      </c>
      <c r="I7" s="6">
        <f t="shared" si="1"/>
        <v>0</v>
      </c>
      <c r="J7" s="8">
        <f t="shared" si="2"/>
        <v>0</v>
      </c>
    </row>
    <row r="8" spans="1:10" x14ac:dyDescent="0.15">
      <c r="A8" s="10">
        <v>7</v>
      </c>
      <c r="B8" s="6" t="s">
        <v>35</v>
      </c>
      <c r="C8" s="7" t="s">
        <v>28</v>
      </c>
      <c r="D8" s="24">
        <v>2757.1</v>
      </c>
      <c r="E8" s="12" t="s">
        <v>118</v>
      </c>
      <c r="F8" s="25" t="s">
        <v>118</v>
      </c>
      <c r="G8" s="24">
        <v>2322.5</v>
      </c>
      <c r="H8" s="10" t="s">
        <v>17</v>
      </c>
      <c r="I8" s="6">
        <f t="shared" si="1"/>
        <v>0</v>
      </c>
      <c r="J8" s="8">
        <f t="shared" si="2"/>
        <v>0</v>
      </c>
    </row>
    <row r="9" spans="1:10" x14ac:dyDescent="0.15">
      <c r="A9" s="10">
        <v>8</v>
      </c>
      <c r="B9" s="6" t="s">
        <v>36</v>
      </c>
      <c r="C9" s="7" t="s">
        <v>28</v>
      </c>
      <c r="D9" s="24">
        <v>6344</v>
      </c>
      <c r="E9" s="12" t="s">
        <v>29</v>
      </c>
      <c r="F9" s="25" t="s">
        <v>106</v>
      </c>
      <c r="G9" s="24">
        <v>6344</v>
      </c>
      <c r="H9" s="10" t="s">
        <v>17</v>
      </c>
      <c r="I9" s="6">
        <f t="shared" si="1"/>
        <v>2</v>
      </c>
      <c r="J9" s="8">
        <f t="shared" si="2"/>
        <v>12688</v>
      </c>
    </row>
    <row r="10" spans="1:10" x14ac:dyDescent="0.15">
      <c r="A10" s="10">
        <v>9</v>
      </c>
      <c r="B10" s="6" t="s">
        <v>6</v>
      </c>
      <c r="C10" s="7" t="s">
        <v>94</v>
      </c>
      <c r="D10" s="24">
        <v>4559.99</v>
      </c>
      <c r="E10" s="12" t="s">
        <v>118</v>
      </c>
      <c r="F10" s="25" t="s">
        <v>118</v>
      </c>
      <c r="G10" s="24">
        <v>4559.99</v>
      </c>
      <c r="H10" s="10" t="s">
        <v>17</v>
      </c>
      <c r="I10" s="6">
        <f t="shared" si="1"/>
        <v>0</v>
      </c>
      <c r="J10" s="8">
        <f t="shared" si="2"/>
        <v>0</v>
      </c>
    </row>
    <row r="11" spans="1:10" x14ac:dyDescent="0.15">
      <c r="A11" s="10">
        <v>10</v>
      </c>
      <c r="B11" s="6" t="s">
        <v>37</v>
      </c>
      <c r="C11" s="7" t="s">
        <v>94</v>
      </c>
      <c r="D11" s="24">
        <v>207.4</v>
      </c>
      <c r="E11" s="12" t="s">
        <v>118</v>
      </c>
      <c r="F11" s="25" t="s">
        <v>118</v>
      </c>
      <c r="G11" s="24">
        <v>207.4</v>
      </c>
      <c r="H11" s="10" t="s">
        <v>17</v>
      </c>
      <c r="I11" s="6">
        <f t="shared" si="1"/>
        <v>0</v>
      </c>
      <c r="J11" s="8">
        <f t="shared" si="2"/>
        <v>0</v>
      </c>
    </row>
    <row r="12" spans="1:10" x14ac:dyDescent="0.15">
      <c r="A12" s="10">
        <v>11</v>
      </c>
      <c r="B12" s="6" t="s">
        <v>38</v>
      </c>
      <c r="C12" s="7" t="s">
        <v>94</v>
      </c>
      <c r="D12" s="24">
        <v>11529</v>
      </c>
      <c r="E12" s="12" t="s">
        <v>110</v>
      </c>
      <c r="F12" s="25" t="s">
        <v>123</v>
      </c>
      <c r="G12" s="24">
        <v>11529</v>
      </c>
      <c r="H12" s="10" t="s">
        <v>17</v>
      </c>
      <c r="I12" s="6">
        <f t="shared" si="1"/>
        <v>-13</v>
      </c>
      <c r="J12" s="8">
        <f t="shared" si="2"/>
        <v>-149877</v>
      </c>
    </row>
    <row r="13" spans="1:10" x14ac:dyDescent="0.15">
      <c r="A13" s="10">
        <v>12</v>
      </c>
      <c r="B13" s="6" t="s">
        <v>39</v>
      </c>
      <c r="C13" s="7" t="s">
        <v>95</v>
      </c>
      <c r="D13" s="24">
        <v>21659.29</v>
      </c>
      <c r="E13" s="12" t="s">
        <v>111</v>
      </c>
      <c r="F13" s="25" t="s">
        <v>124</v>
      </c>
      <c r="G13" s="24">
        <v>21659.29</v>
      </c>
      <c r="H13" s="10" t="s">
        <v>17</v>
      </c>
      <c r="I13" s="6">
        <f t="shared" si="1"/>
        <v>4</v>
      </c>
      <c r="J13" s="8">
        <f t="shared" si="2"/>
        <v>86637.16</v>
      </c>
    </row>
    <row r="14" spans="1:10" x14ac:dyDescent="0.15">
      <c r="A14" s="10">
        <v>13</v>
      </c>
      <c r="B14" s="6" t="s">
        <v>7</v>
      </c>
      <c r="C14" s="7" t="s">
        <v>96</v>
      </c>
      <c r="D14" s="24">
        <v>366.62</v>
      </c>
      <c r="E14" s="12" t="s">
        <v>118</v>
      </c>
      <c r="F14" s="25" t="s">
        <v>118</v>
      </c>
      <c r="G14" s="24">
        <v>366.62</v>
      </c>
      <c r="H14" s="10" t="s">
        <v>17</v>
      </c>
      <c r="I14" s="6">
        <f t="shared" si="1"/>
        <v>0</v>
      </c>
      <c r="J14" s="8">
        <f t="shared" si="2"/>
        <v>0</v>
      </c>
    </row>
    <row r="15" spans="1:10" x14ac:dyDescent="0.15">
      <c r="A15" s="10">
        <v>14</v>
      </c>
      <c r="B15" s="6" t="s">
        <v>40</v>
      </c>
      <c r="C15" s="7" t="s">
        <v>96</v>
      </c>
      <c r="D15" s="24">
        <v>194.92</v>
      </c>
      <c r="E15" s="12" t="s">
        <v>96</v>
      </c>
      <c r="F15" s="25" t="s">
        <v>123</v>
      </c>
      <c r="G15" s="24">
        <v>194.92</v>
      </c>
      <c r="H15" s="10" t="s">
        <v>17</v>
      </c>
      <c r="I15" s="6">
        <f t="shared" si="1"/>
        <v>16</v>
      </c>
      <c r="J15" s="8">
        <f t="shared" si="2"/>
        <v>3118.72</v>
      </c>
    </row>
    <row r="16" spans="1:10" x14ac:dyDescent="0.15">
      <c r="A16" s="10">
        <v>15</v>
      </c>
      <c r="B16" s="6" t="s">
        <v>41</v>
      </c>
      <c r="C16" s="7" t="s">
        <v>97</v>
      </c>
      <c r="D16" s="24">
        <v>10108.799999999999</v>
      </c>
      <c r="E16" s="12" t="s">
        <v>97</v>
      </c>
      <c r="F16" s="25" t="s">
        <v>97</v>
      </c>
      <c r="G16" s="24">
        <v>10108.799999999999</v>
      </c>
      <c r="H16" s="10" t="s">
        <v>17</v>
      </c>
      <c r="I16" s="6">
        <f t="shared" si="1"/>
        <v>0</v>
      </c>
      <c r="J16" s="8">
        <f t="shared" si="2"/>
        <v>0</v>
      </c>
    </row>
    <row r="17" spans="1:10" x14ac:dyDescent="0.15">
      <c r="A17" s="10">
        <v>16</v>
      </c>
      <c r="B17" s="6" t="s">
        <v>42</v>
      </c>
      <c r="C17" s="7" t="s">
        <v>97</v>
      </c>
      <c r="D17" s="24">
        <v>3278.32</v>
      </c>
      <c r="E17" s="12" t="s">
        <v>97</v>
      </c>
      <c r="F17" s="25" t="s">
        <v>97</v>
      </c>
      <c r="G17" s="24">
        <v>3278.32</v>
      </c>
      <c r="H17" s="10" t="s">
        <v>17</v>
      </c>
      <c r="I17" s="6">
        <f t="shared" si="1"/>
        <v>0</v>
      </c>
      <c r="J17" s="8">
        <f t="shared" si="2"/>
        <v>0</v>
      </c>
    </row>
    <row r="18" spans="1:10" x14ac:dyDescent="0.15">
      <c r="A18" s="10">
        <v>17</v>
      </c>
      <c r="B18" s="6" t="s">
        <v>43</v>
      </c>
      <c r="C18" s="7" t="s">
        <v>97</v>
      </c>
      <c r="D18" s="24">
        <v>366</v>
      </c>
      <c r="E18" s="12" t="s">
        <v>118</v>
      </c>
      <c r="F18" s="25" t="s">
        <v>118</v>
      </c>
      <c r="G18" s="24">
        <v>366</v>
      </c>
      <c r="H18" s="10" t="s">
        <v>17</v>
      </c>
      <c r="I18" s="6">
        <f t="shared" si="1"/>
        <v>0</v>
      </c>
      <c r="J18" s="8">
        <f t="shared" si="2"/>
        <v>0</v>
      </c>
    </row>
    <row r="19" spans="1:10" x14ac:dyDescent="0.15">
      <c r="A19" s="10">
        <v>18</v>
      </c>
      <c r="B19" s="6" t="s">
        <v>44</v>
      </c>
      <c r="C19" s="7" t="s">
        <v>98</v>
      </c>
      <c r="D19" s="24">
        <v>341.6</v>
      </c>
      <c r="E19" s="12" t="s">
        <v>118</v>
      </c>
      <c r="F19" s="25" t="s">
        <v>118</v>
      </c>
      <c r="G19" s="24">
        <v>341.6</v>
      </c>
      <c r="H19" s="10" t="s">
        <v>17</v>
      </c>
      <c r="I19" s="6">
        <f t="shared" si="1"/>
        <v>0</v>
      </c>
      <c r="J19" s="8">
        <f t="shared" si="2"/>
        <v>0</v>
      </c>
    </row>
    <row r="20" spans="1:10" x14ac:dyDescent="0.15">
      <c r="A20" s="10">
        <v>19</v>
      </c>
      <c r="B20" s="6" t="s">
        <v>9</v>
      </c>
      <c r="C20" s="7" t="s">
        <v>99</v>
      </c>
      <c r="D20" s="24">
        <v>1650</v>
      </c>
      <c r="E20" s="12" t="s">
        <v>125</v>
      </c>
      <c r="F20" s="25" t="s">
        <v>126</v>
      </c>
      <c r="G20" s="24">
        <v>1650</v>
      </c>
      <c r="H20" s="10" t="s">
        <v>17</v>
      </c>
      <c r="I20" s="6">
        <f t="shared" si="1"/>
        <v>-6</v>
      </c>
      <c r="J20" s="8">
        <f t="shared" si="2"/>
        <v>-9900</v>
      </c>
    </row>
    <row r="21" spans="1:10" x14ac:dyDescent="0.15">
      <c r="A21" s="10">
        <v>20</v>
      </c>
      <c r="B21" s="6" t="s">
        <v>8</v>
      </c>
      <c r="C21" s="7" t="s">
        <v>99</v>
      </c>
      <c r="D21" s="24">
        <v>825</v>
      </c>
      <c r="E21" s="12" t="s">
        <v>125</v>
      </c>
      <c r="F21" s="25" t="s">
        <v>126</v>
      </c>
      <c r="G21" s="24">
        <v>825</v>
      </c>
      <c r="H21" s="10" t="s">
        <v>17</v>
      </c>
      <c r="I21" s="6">
        <f t="shared" si="1"/>
        <v>-6</v>
      </c>
      <c r="J21" s="8">
        <f t="shared" si="2"/>
        <v>-4950</v>
      </c>
    </row>
    <row r="22" spans="1:10" x14ac:dyDescent="0.15">
      <c r="A22" s="10">
        <v>21</v>
      </c>
      <c r="B22" s="6" t="s">
        <v>45</v>
      </c>
      <c r="C22" s="7" t="s">
        <v>100</v>
      </c>
      <c r="D22" s="24">
        <v>1089.51</v>
      </c>
      <c r="E22" s="12" t="s">
        <v>118</v>
      </c>
      <c r="F22" s="25" t="s">
        <v>118</v>
      </c>
      <c r="G22" s="24">
        <v>1089.51</v>
      </c>
      <c r="H22" s="10" t="s">
        <v>17</v>
      </c>
      <c r="I22" s="6">
        <f t="shared" si="1"/>
        <v>0</v>
      </c>
      <c r="J22" s="8">
        <f t="shared" si="2"/>
        <v>0</v>
      </c>
    </row>
    <row r="23" spans="1:10" x14ac:dyDescent="0.15">
      <c r="A23" s="10">
        <v>22</v>
      </c>
      <c r="B23" s="6" t="s">
        <v>46</v>
      </c>
      <c r="C23" s="7" t="s">
        <v>101</v>
      </c>
      <c r="D23" s="24">
        <v>317.2</v>
      </c>
      <c r="E23" s="12" t="s">
        <v>118</v>
      </c>
      <c r="F23" s="25" t="s">
        <v>127</v>
      </c>
      <c r="G23" s="24">
        <v>317.2</v>
      </c>
      <c r="H23" s="10" t="s">
        <v>17</v>
      </c>
      <c r="I23" s="6">
        <f t="shared" si="1"/>
        <v>2</v>
      </c>
      <c r="J23" s="8">
        <f t="shared" si="2"/>
        <v>634.4</v>
      </c>
    </row>
    <row r="24" spans="1:10" x14ac:dyDescent="0.15">
      <c r="A24" s="10">
        <v>23</v>
      </c>
      <c r="B24" s="6" t="s">
        <v>47</v>
      </c>
      <c r="C24" s="7" t="s">
        <v>102</v>
      </c>
      <c r="D24" s="24">
        <v>427</v>
      </c>
      <c r="E24" s="12" t="s">
        <v>118</v>
      </c>
      <c r="F24" s="25" t="s">
        <v>118</v>
      </c>
      <c r="G24" s="24">
        <v>427</v>
      </c>
      <c r="H24" s="10" t="s">
        <v>17</v>
      </c>
      <c r="I24" s="6">
        <f t="shared" si="1"/>
        <v>0</v>
      </c>
      <c r="J24" s="8">
        <f t="shared" si="2"/>
        <v>0</v>
      </c>
    </row>
    <row r="25" spans="1:10" x14ac:dyDescent="0.15">
      <c r="A25" s="10">
        <v>24</v>
      </c>
      <c r="B25" s="6" t="s">
        <v>48</v>
      </c>
      <c r="C25" s="7" t="s">
        <v>102</v>
      </c>
      <c r="D25" s="24">
        <v>556.32000000000005</v>
      </c>
      <c r="E25" s="12" t="s">
        <v>118</v>
      </c>
      <c r="F25" s="25" t="s">
        <v>118</v>
      </c>
      <c r="G25" s="24">
        <v>556.32000000000005</v>
      </c>
      <c r="H25" s="10" t="s">
        <v>17</v>
      </c>
      <c r="I25" s="6">
        <f t="shared" si="1"/>
        <v>0</v>
      </c>
      <c r="J25" s="8">
        <f t="shared" si="2"/>
        <v>0</v>
      </c>
    </row>
    <row r="26" spans="1:10" x14ac:dyDescent="0.15">
      <c r="A26" s="10">
        <v>25</v>
      </c>
      <c r="B26" s="6" t="s">
        <v>49</v>
      </c>
      <c r="C26" s="7" t="s">
        <v>103</v>
      </c>
      <c r="D26" s="24">
        <v>244</v>
      </c>
      <c r="E26" s="12" t="s">
        <v>118</v>
      </c>
      <c r="F26" s="25" t="s">
        <v>118</v>
      </c>
      <c r="G26" s="24">
        <v>244</v>
      </c>
      <c r="H26" s="10" t="s">
        <v>17</v>
      </c>
      <c r="I26" s="6">
        <f t="shared" si="1"/>
        <v>0</v>
      </c>
      <c r="J26" s="8">
        <f t="shared" si="2"/>
        <v>0</v>
      </c>
    </row>
    <row r="27" spans="1:10" x14ac:dyDescent="0.15">
      <c r="A27" s="10">
        <v>26</v>
      </c>
      <c r="B27" s="6" t="s">
        <v>50</v>
      </c>
      <c r="C27" s="7" t="s">
        <v>104</v>
      </c>
      <c r="D27" s="24">
        <v>367.2</v>
      </c>
      <c r="E27" s="12" t="s">
        <v>118</v>
      </c>
      <c r="F27" s="25" t="s">
        <v>106</v>
      </c>
      <c r="G27" s="24">
        <v>313.2</v>
      </c>
      <c r="H27" s="10" t="s">
        <v>17</v>
      </c>
      <c r="I27" s="6">
        <f t="shared" si="1"/>
        <v>-26</v>
      </c>
      <c r="J27" s="8">
        <f t="shared" si="2"/>
        <v>-9547.1999999999989</v>
      </c>
    </row>
    <row r="28" spans="1:10" x14ac:dyDescent="0.15">
      <c r="A28" s="10">
        <v>27</v>
      </c>
      <c r="B28" s="6" t="s">
        <v>51</v>
      </c>
      <c r="C28" s="7" t="s">
        <v>104</v>
      </c>
      <c r="D28" s="24">
        <v>255</v>
      </c>
      <c r="E28" s="12" t="s">
        <v>118</v>
      </c>
      <c r="F28" s="25" t="s">
        <v>106</v>
      </c>
      <c r="G28" s="24">
        <v>217.5</v>
      </c>
      <c r="H28" s="10" t="s">
        <v>17</v>
      </c>
      <c r="I28" s="6">
        <f t="shared" si="1"/>
        <v>-26</v>
      </c>
      <c r="J28" s="8">
        <f t="shared" si="2"/>
        <v>-6630</v>
      </c>
    </row>
    <row r="29" spans="1:10" x14ac:dyDescent="0.15">
      <c r="A29" s="10">
        <v>28</v>
      </c>
      <c r="B29" s="6" t="s">
        <v>52</v>
      </c>
      <c r="C29" s="7" t="s">
        <v>29</v>
      </c>
      <c r="D29" s="24">
        <v>721.84</v>
      </c>
      <c r="E29" s="12" t="s">
        <v>118</v>
      </c>
      <c r="F29" s="25" t="s">
        <v>118</v>
      </c>
      <c r="G29" s="24">
        <v>721.84</v>
      </c>
      <c r="H29" s="10" t="s">
        <v>17</v>
      </c>
      <c r="I29" s="6">
        <f t="shared" si="1"/>
        <v>0</v>
      </c>
      <c r="J29" s="8">
        <f t="shared" si="2"/>
        <v>0</v>
      </c>
    </row>
    <row r="30" spans="1:10" x14ac:dyDescent="0.15">
      <c r="A30" s="10">
        <v>29</v>
      </c>
      <c r="B30" s="6" t="s">
        <v>53</v>
      </c>
      <c r="C30" s="7" t="s">
        <v>29</v>
      </c>
      <c r="D30" s="24">
        <v>4790.76</v>
      </c>
      <c r="E30" s="12" t="s">
        <v>118</v>
      </c>
      <c r="F30" s="25" t="s">
        <v>128</v>
      </c>
      <c r="G30" s="24">
        <v>4790.76</v>
      </c>
      <c r="H30" s="10" t="s">
        <v>17</v>
      </c>
      <c r="I30" s="6">
        <f t="shared" si="1"/>
        <v>3</v>
      </c>
      <c r="J30" s="8">
        <f t="shared" si="2"/>
        <v>14372.28</v>
      </c>
    </row>
    <row r="31" spans="1:10" x14ac:dyDescent="0.15">
      <c r="A31" s="10">
        <v>30</v>
      </c>
      <c r="B31" s="6" t="s">
        <v>54</v>
      </c>
      <c r="C31" s="7" t="s">
        <v>29</v>
      </c>
      <c r="D31" s="24">
        <v>350.75</v>
      </c>
      <c r="E31" s="12" t="s">
        <v>118</v>
      </c>
      <c r="F31" s="25" t="s">
        <v>118</v>
      </c>
      <c r="G31" s="24">
        <v>350.75</v>
      </c>
      <c r="H31" s="10" t="s">
        <v>17</v>
      </c>
      <c r="I31" s="6">
        <f t="shared" si="1"/>
        <v>0</v>
      </c>
      <c r="J31" s="8">
        <f t="shared" si="2"/>
        <v>0</v>
      </c>
    </row>
    <row r="32" spans="1:10" x14ac:dyDescent="0.15">
      <c r="A32" s="10">
        <v>31</v>
      </c>
      <c r="B32" s="6" t="s">
        <v>55</v>
      </c>
      <c r="C32" s="7" t="s">
        <v>29</v>
      </c>
      <c r="D32" s="24">
        <v>1647</v>
      </c>
      <c r="E32" s="12" t="s">
        <v>118</v>
      </c>
      <c r="F32" s="25" t="s">
        <v>118</v>
      </c>
      <c r="G32" s="24">
        <v>1647</v>
      </c>
      <c r="H32" s="10" t="s">
        <v>17</v>
      </c>
      <c r="I32" s="6">
        <f t="shared" si="1"/>
        <v>0</v>
      </c>
      <c r="J32" s="8">
        <f t="shared" si="2"/>
        <v>0</v>
      </c>
    </row>
    <row r="33" spans="1:10" x14ac:dyDescent="0.15">
      <c r="A33" s="10">
        <v>32</v>
      </c>
      <c r="B33" s="6" t="s">
        <v>56</v>
      </c>
      <c r="C33" s="7" t="s">
        <v>105</v>
      </c>
      <c r="D33" s="24">
        <v>92720</v>
      </c>
      <c r="E33" s="12" t="s">
        <v>122</v>
      </c>
      <c r="F33" s="25" t="s">
        <v>129</v>
      </c>
      <c r="G33" s="24">
        <v>92720</v>
      </c>
      <c r="H33" s="10" t="s">
        <v>17</v>
      </c>
      <c r="I33" s="6">
        <f t="shared" si="1"/>
        <v>-1</v>
      </c>
      <c r="J33" s="8">
        <f t="shared" si="2"/>
        <v>-92720</v>
      </c>
    </row>
    <row r="34" spans="1:10" x14ac:dyDescent="0.15">
      <c r="A34" s="10">
        <v>33</v>
      </c>
      <c r="B34" s="6" t="s">
        <v>57</v>
      </c>
      <c r="C34" s="7" t="s">
        <v>105</v>
      </c>
      <c r="D34" s="24">
        <v>549</v>
      </c>
      <c r="E34" s="12" t="s">
        <v>130</v>
      </c>
      <c r="F34" s="25" t="s">
        <v>109</v>
      </c>
      <c r="G34" s="24">
        <v>549</v>
      </c>
      <c r="H34" s="10" t="s">
        <v>17</v>
      </c>
      <c r="I34" s="6">
        <f t="shared" si="1"/>
        <v>-21</v>
      </c>
      <c r="J34" s="8">
        <f t="shared" si="2"/>
        <v>-11529</v>
      </c>
    </row>
    <row r="35" spans="1:10" x14ac:dyDescent="0.15">
      <c r="A35" s="10">
        <v>34</v>
      </c>
      <c r="B35" s="6" t="s">
        <v>58</v>
      </c>
      <c r="C35" s="7" t="s">
        <v>105</v>
      </c>
      <c r="D35" s="24">
        <v>252.54</v>
      </c>
      <c r="E35" s="12" t="s">
        <v>122</v>
      </c>
      <c r="F35" s="25" t="s">
        <v>129</v>
      </c>
      <c r="G35" s="24">
        <v>252.54</v>
      </c>
      <c r="H35" s="10" t="s">
        <v>17</v>
      </c>
      <c r="I35" s="6">
        <f t="shared" si="1"/>
        <v>-1</v>
      </c>
      <c r="J35" s="8">
        <f t="shared" si="2"/>
        <v>-252.54</v>
      </c>
    </row>
    <row r="36" spans="1:10" x14ac:dyDescent="0.15">
      <c r="A36" s="10">
        <v>35</v>
      </c>
      <c r="B36" s="6" t="s">
        <v>59</v>
      </c>
      <c r="C36" s="7" t="s">
        <v>105</v>
      </c>
      <c r="D36" s="24">
        <v>1365.91</v>
      </c>
      <c r="E36" s="12" t="s">
        <v>128</v>
      </c>
      <c r="F36" s="25" t="s">
        <v>127</v>
      </c>
      <c r="G36" s="24">
        <v>1365.91</v>
      </c>
      <c r="H36" s="10" t="s">
        <v>17</v>
      </c>
      <c r="I36" s="6">
        <f t="shared" si="1"/>
        <v>-1</v>
      </c>
      <c r="J36" s="8">
        <f t="shared" si="2"/>
        <v>-1365.91</v>
      </c>
    </row>
    <row r="37" spans="1:10" x14ac:dyDescent="0.15">
      <c r="A37" s="10">
        <v>36</v>
      </c>
      <c r="B37" s="6" t="s">
        <v>60</v>
      </c>
      <c r="C37" s="7" t="s">
        <v>106</v>
      </c>
      <c r="D37" s="24">
        <v>927.2</v>
      </c>
      <c r="E37" s="12" t="s">
        <v>122</v>
      </c>
      <c r="F37" s="25" t="s">
        <v>131</v>
      </c>
      <c r="G37" s="24">
        <v>927.2</v>
      </c>
      <c r="H37" s="10" t="s">
        <v>17</v>
      </c>
      <c r="I37" s="6">
        <f t="shared" si="1"/>
        <v>-25</v>
      </c>
      <c r="J37" s="8">
        <f t="shared" si="2"/>
        <v>-23180</v>
      </c>
    </row>
    <row r="38" spans="1:10" x14ac:dyDescent="0.15">
      <c r="A38" s="10">
        <v>37</v>
      </c>
      <c r="B38" s="6" t="s">
        <v>61</v>
      </c>
      <c r="C38" s="7" t="s">
        <v>106</v>
      </c>
      <c r="D38" s="24">
        <v>28</v>
      </c>
      <c r="E38" s="12" t="s">
        <v>122</v>
      </c>
      <c r="F38" s="25" t="s">
        <v>132</v>
      </c>
      <c r="G38" s="24">
        <v>28</v>
      </c>
      <c r="H38" s="10" t="s">
        <v>17</v>
      </c>
      <c r="I38" s="6">
        <f t="shared" si="1"/>
        <v>-14</v>
      </c>
      <c r="J38" s="8">
        <f t="shared" si="2"/>
        <v>-392</v>
      </c>
    </row>
    <row r="39" spans="1:10" x14ac:dyDescent="0.15">
      <c r="A39" s="10">
        <v>38</v>
      </c>
      <c r="B39" s="6" t="s">
        <v>62</v>
      </c>
      <c r="C39" s="7" t="s">
        <v>106</v>
      </c>
      <c r="D39" s="24">
        <v>42</v>
      </c>
      <c r="E39" s="12" t="s">
        <v>122</v>
      </c>
      <c r="F39" s="25" t="s">
        <v>132</v>
      </c>
      <c r="G39" s="24">
        <v>42</v>
      </c>
      <c r="H39" s="10" t="s">
        <v>17</v>
      </c>
      <c r="I39" s="6">
        <f t="shared" si="1"/>
        <v>-14</v>
      </c>
      <c r="J39" s="8">
        <f t="shared" si="2"/>
        <v>-588</v>
      </c>
    </row>
    <row r="40" spans="1:10" x14ac:dyDescent="0.15">
      <c r="A40" s="10">
        <v>39</v>
      </c>
      <c r="B40" s="6" t="s">
        <v>63</v>
      </c>
      <c r="C40" s="7" t="s">
        <v>107</v>
      </c>
      <c r="D40" s="24">
        <v>573.4</v>
      </c>
      <c r="E40" s="12" t="s">
        <v>131</v>
      </c>
      <c r="F40" s="25" t="s">
        <v>129</v>
      </c>
      <c r="G40" s="24">
        <v>573.4</v>
      </c>
      <c r="H40" s="10" t="s">
        <v>17</v>
      </c>
      <c r="I40" s="6">
        <f t="shared" si="1"/>
        <v>24</v>
      </c>
      <c r="J40" s="8">
        <f t="shared" si="2"/>
        <v>13761.599999999999</v>
      </c>
    </row>
    <row r="41" spans="1:10" x14ac:dyDescent="0.15">
      <c r="A41" s="10">
        <v>40</v>
      </c>
      <c r="B41" s="6" t="s">
        <v>64</v>
      </c>
      <c r="C41" s="7" t="s">
        <v>108</v>
      </c>
      <c r="D41" s="24">
        <v>927.2</v>
      </c>
      <c r="E41" s="12" t="s">
        <v>118</v>
      </c>
      <c r="F41" s="25" t="s">
        <v>118</v>
      </c>
      <c r="G41" s="24">
        <v>927.2</v>
      </c>
      <c r="H41" s="10" t="s">
        <v>17</v>
      </c>
      <c r="I41" s="6">
        <f t="shared" si="1"/>
        <v>0</v>
      </c>
      <c r="J41" s="8">
        <f t="shared" si="2"/>
        <v>0</v>
      </c>
    </row>
    <row r="42" spans="1:10" x14ac:dyDescent="0.15">
      <c r="A42" s="10">
        <v>41</v>
      </c>
      <c r="B42" s="6" t="s">
        <v>65</v>
      </c>
      <c r="C42" s="7" t="s">
        <v>109</v>
      </c>
      <c r="D42" s="24">
        <v>1155.69</v>
      </c>
      <c r="E42" s="12" t="s">
        <v>118</v>
      </c>
      <c r="F42" s="25" t="s">
        <v>113</v>
      </c>
      <c r="G42" s="24">
        <v>1155.69</v>
      </c>
      <c r="H42" s="10" t="s">
        <v>17</v>
      </c>
      <c r="I42" s="6">
        <f t="shared" si="1"/>
        <v>-11</v>
      </c>
      <c r="J42" s="8">
        <f t="shared" si="2"/>
        <v>-12712.59</v>
      </c>
    </row>
    <row r="43" spans="1:10" x14ac:dyDescent="0.15">
      <c r="A43" s="10">
        <v>42</v>
      </c>
      <c r="B43" s="6" t="s">
        <v>66</v>
      </c>
      <c r="C43" s="7" t="s">
        <v>109</v>
      </c>
      <c r="D43" s="24">
        <v>2958.8</v>
      </c>
      <c r="E43" s="12" t="s">
        <v>122</v>
      </c>
      <c r="F43" s="25" t="s">
        <v>132</v>
      </c>
      <c r="G43" s="24">
        <v>2958.8</v>
      </c>
      <c r="H43" s="10" t="s">
        <v>17</v>
      </c>
      <c r="I43" s="6">
        <f t="shared" si="1"/>
        <v>-14</v>
      </c>
      <c r="J43" s="8">
        <f t="shared" si="2"/>
        <v>-41423.200000000004</v>
      </c>
    </row>
    <row r="44" spans="1:10" x14ac:dyDescent="0.15">
      <c r="A44" s="10">
        <v>43</v>
      </c>
      <c r="B44" s="6" t="s">
        <v>67</v>
      </c>
      <c r="C44" s="7" t="s">
        <v>110</v>
      </c>
      <c r="D44" s="24">
        <v>5610</v>
      </c>
      <c r="E44" s="12" t="s">
        <v>122</v>
      </c>
      <c r="F44" s="25" t="s">
        <v>133</v>
      </c>
      <c r="G44" s="24">
        <v>5610</v>
      </c>
      <c r="H44" s="10" t="s">
        <v>17</v>
      </c>
      <c r="I44" s="6">
        <f t="shared" si="1"/>
        <v>-17</v>
      </c>
      <c r="J44" s="8">
        <f t="shared" si="2"/>
        <v>-95370</v>
      </c>
    </row>
    <row r="45" spans="1:10" x14ac:dyDescent="0.15">
      <c r="A45" s="10">
        <v>44</v>
      </c>
      <c r="B45" s="6" t="s">
        <v>68</v>
      </c>
      <c r="C45" s="7" t="s">
        <v>110</v>
      </c>
      <c r="D45" s="24">
        <v>121</v>
      </c>
      <c r="E45" s="12" t="s">
        <v>110</v>
      </c>
      <c r="F45" s="25" t="s">
        <v>109</v>
      </c>
      <c r="G45" s="24">
        <v>121</v>
      </c>
      <c r="H45" s="10" t="s">
        <v>17</v>
      </c>
      <c r="I45" s="6">
        <f t="shared" si="1"/>
        <v>-1</v>
      </c>
      <c r="J45" s="8">
        <f t="shared" si="2"/>
        <v>-121</v>
      </c>
    </row>
    <row r="46" spans="1:10" x14ac:dyDescent="0.15">
      <c r="A46" s="10">
        <v>45</v>
      </c>
      <c r="B46" s="6" t="s">
        <v>69</v>
      </c>
      <c r="C46" s="7" t="s">
        <v>111</v>
      </c>
      <c r="D46" s="24">
        <v>121</v>
      </c>
      <c r="E46" s="12" t="s">
        <v>111</v>
      </c>
      <c r="F46" s="25" t="s">
        <v>134</v>
      </c>
      <c r="G46" s="24">
        <v>121</v>
      </c>
      <c r="H46" s="10" t="s">
        <v>17</v>
      </c>
      <c r="I46" s="6">
        <f t="shared" si="1"/>
        <v>13</v>
      </c>
      <c r="J46" s="8">
        <f t="shared" si="2"/>
        <v>1573</v>
      </c>
    </row>
    <row r="47" spans="1:10" x14ac:dyDescent="0.15">
      <c r="A47" s="10">
        <v>46</v>
      </c>
      <c r="B47" s="6" t="s">
        <v>70</v>
      </c>
      <c r="C47" s="7" t="s">
        <v>111</v>
      </c>
      <c r="D47" s="24">
        <v>134.94</v>
      </c>
      <c r="E47" s="12" t="s">
        <v>111</v>
      </c>
      <c r="F47" s="25" t="s">
        <v>135</v>
      </c>
      <c r="G47" s="24">
        <v>134.94</v>
      </c>
      <c r="H47" s="10" t="s">
        <v>17</v>
      </c>
      <c r="I47" s="6">
        <f t="shared" si="1"/>
        <v>46</v>
      </c>
      <c r="J47" s="8">
        <f t="shared" si="2"/>
        <v>6207.24</v>
      </c>
    </row>
    <row r="48" spans="1:10" x14ac:dyDescent="0.15">
      <c r="A48" s="10">
        <v>47</v>
      </c>
      <c r="B48" s="6" t="s">
        <v>71</v>
      </c>
      <c r="C48" s="7" t="s">
        <v>112</v>
      </c>
      <c r="D48" s="24">
        <v>425.4</v>
      </c>
      <c r="E48" s="12" t="s">
        <v>122</v>
      </c>
      <c r="F48" s="25" t="s">
        <v>129</v>
      </c>
      <c r="G48" s="24">
        <v>371.4</v>
      </c>
      <c r="H48" s="10" t="s">
        <v>17</v>
      </c>
      <c r="I48" s="6">
        <f t="shared" si="1"/>
        <v>-1</v>
      </c>
      <c r="J48" s="8">
        <f t="shared" si="2"/>
        <v>-425.4</v>
      </c>
    </row>
    <row r="49" spans="1:10" x14ac:dyDescent="0.15">
      <c r="A49" s="10">
        <v>48</v>
      </c>
      <c r="B49" s="6" t="s">
        <v>10</v>
      </c>
      <c r="C49" s="7" t="s">
        <v>113</v>
      </c>
      <c r="D49" s="24">
        <v>87230</v>
      </c>
      <c r="E49" s="12" t="s">
        <v>118</v>
      </c>
      <c r="F49" s="25" t="s">
        <v>115</v>
      </c>
      <c r="G49" s="24">
        <v>87230</v>
      </c>
      <c r="H49" s="10" t="s">
        <v>17</v>
      </c>
      <c r="I49" s="6">
        <f t="shared" si="1"/>
        <v>-7</v>
      </c>
      <c r="J49" s="8">
        <f t="shared" si="2"/>
        <v>-610610</v>
      </c>
    </row>
    <row r="50" spans="1:10" x14ac:dyDescent="0.15">
      <c r="A50" s="10">
        <v>49</v>
      </c>
      <c r="B50" s="6" t="s">
        <v>72</v>
      </c>
      <c r="C50" s="7" t="s">
        <v>114</v>
      </c>
      <c r="D50" s="24">
        <v>762.3</v>
      </c>
      <c r="E50" s="12" t="s">
        <v>122</v>
      </c>
      <c r="F50" s="25" t="s">
        <v>129</v>
      </c>
      <c r="G50" s="24">
        <v>762.3</v>
      </c>
      <c r="H50" s="10" t="s">
        <v>17</v>
      </c>
      <c r="I50" s="6">
        <f t="shared" si="1"/>
        <v>-1</v>
      </c>
      <c r="J50" s="8">
        <f t="shared" si="2"/>
        <v>-762.3</v>
      </c>
    </row>
    <row r="51" spans="1:10" x14ac:dyDescent="0.15">
      <c r="A51" s="10">
        <v>50</v>
      </c>
      <c r="B51" s="6" t="s">
        <v>26</v>
      </c>
      <c r="C51" s="7" t="s">
        <v>115</v>
      </c>
      <c r="D51" s="24">
        <v>16953.669999999998</v>
      </c>
      <c r="E51" s="12" t="s">
        <v>118</v>
      </c>
      <c r="F51" s="25" t="s">
        <v>120</v>
      </c>
      <c r="G51" s="24">
        <v>16953.669999999998</v>
      </c>
      <c r="H51" s="10" t="s">
        <v>17</v>
      </c>
      <c r="I51" s="6">
        <f t="shared" si="1"/>
        <v>8</v>
      </c>
      <c r="J51" s="8">
        <f t="shared" si="2"/>
        <v>135629.35999999999</v>
      </c>
    </row>
    <row r="52" spans="1:10" x14ac:dyDescent="0.15">
      <c r="A52" s="10">
        <v>51</v>
      </c>
      <c r="B52" s="6" t="s">
        <v>23</v>
      </c>
      <c r="C52" s="7" t="s">
        <v>115</v>
      </c>
      <c r="D52" s="24">
        <v>16953.669999999998</v>
      </c>
      <c r="E52" s="12" t="s">
        <v>118</v>
      </c>
      <c r="F52" s="25" t="s">
        <v>120</v>
      </c>
      <c r="G52" s="24">
        <v>16953.669999999998</v>
      </c>
      <c r="H52" s="10" t="s">
        <v>17</v>
      </c>
      <c r="I52" s="6">
        <f t="shared" si="1"/>
        <v>8</v>
      </c>
      <c r="J52" s="8">
        <f t="shared" si="2"/>
        <v>135629.35999999999</v>
      </c>
    </row>
    <row r="53" spans="1:10" x14ac:dyDescent="0.15">
      <c r="A53" s="10">
        <v>52</v>
      </c>
      <c r="B53" s="6" t="s">
        <v>25</v>
      </c>
      <c r="C53" s="7" t="s">
        <v>115</v>
      </c>
      <c r="D53" s="24">
        <v>16953.669999999998</v>
      </c>
      <c r="E53" s="12" t="s">
        <v>118</v>
      </c>
      <c r="F53" s="25" t="s">
        <v>120</v>
      </c>
      <c r="G53" s="24">
        <v>16953.669999999998</v>
      </c>
      <c r="H53" s="10" t="s">
        <v>17</v>
      </c>
      <c r="I53" s="6">
        <f t="shared" si="1"/>
        <v>8</v>
      </c>
      <c r="J53" s="8">
        <f t="shared" si="2"/>
        <v>135629.35999999999</v>
      </c>
    </row>
    <row r="54" spans="1:10" x14ac:dyDescent="0.15">
      <c r="A54" s="10">
        <v>53</v>
      </c>
      <c r="B54" s="6" t="s">
        <v>73</v>
      </c>
      <c r="C54" s="7" t="s">
        <v>115</v>
      </c>
      <c r="D54" s="24">
        <v>16953.669999999998</v>
      </c>
      <c r="E54" s="12" t="s">
        <v>118</v>
      </c>
      <c r="F54" s="25" t="s">
        <v>120</v>
      </c>
      <c r="G54" s="24">
        <v>16953.669999999998</v>
      </c>
      <c r="H54" s="10" t="s">
        <v>17</v>
      </c>
      <c r="I54" s="6">
        <f t="shared" si="1"/>
        <v>8</v>
      </c>
      <c r="J54" s="8">
        <f t="shared" si="2"/>
        <v>135629.35999999999</v>
      </c>
    </row>
    <row r="55" spans="1:10" x14ac:dyDescent="0.15">
      <c r="A55" s="10">
        <v>54</v>
      </c>
      <c r="B55" s="6" t="s">
        <v>27</v>
      </c>
      <c r="C55" s="7" t="s">
        <v>115</v>
      </c>
      <c r="D55" s="24">
        <v>16953.669999999998</v>
      </c>
      <c r="E55" s="12" t="s">
        <v>118</v>
      </c>
      <c r="F55" s="25" t="s">
        <v>120</v>
      </c>
      <c r="G55" s="24">
        <v>16953.669999999998</v>
      </c>
      <c r="H55" s="10" t="s">
        <v>17</v>
      </c>
      <c r="I55" s="6">
        <f t="shared" si="1"/>
        <v>8</v>
      </c>
      <c r="J55" s="8">
        <f t="shared" si="2"/>
        <v>135629.35999999999</v>
      </c>
    </row>
    <row r="56" spans="1:10" x14ac:dyDescent="0.15">
      <c r="A56" s="10">
        <v>55</v>
      </c>
      <c r="B56" s="6" t="s">
        <v>74</v>
      </c>
      <c r="C56" s="7" t="s">
        <v>115</v>
      </c>
      <c r="D56" s="24">
        <v>16953.669999999998</v>
      </c>
      <c r="E56" s="12" t="s">
        <v>122</v>
      </c>
      <c r="F56" s="25" t="s">
        <v>129</v>
      </c>
      <c r="G56" s="24">
        <v>16953.669999999998</v>
      </c>
      <c r="H56" s="10" t="s">
        <v>17</v>
      </c>
      <c r="I56" s="6">
        <f t="shared" si="1"/>
        <v>-1</v>
      </c>
      <c r="J56" s="8">
        <f t="shared" si="2"/>
        <v>-16953.669999999998</v>
      </c>
    </row>
    <row r="57" spans="1:10" x14ac:dyDescent="0.15">
      <c r="A57" s="10">
        <v>56</v>
      </c>
      <c r="B57" s="6" t="s">
        <v>75</v>
      </c>
      <c r="C57" s="7" t="s">
        <v>116</v>
      </c>
      <c r="D57" s="24">
        <v>23544.46</v>
      </c>
      <c r="E57" s="12" t="s">
        <v>118</v>
      </c>
      <c r="F57" s="25" t="s">
        <v>131</v>
      </c>
      <c r="G57" s="24">
        <v>19833.16</v>
      </c>
      <c r="H57" s="10" t="s">
        <v>17</v>
      </c>
      <c r="I57" s="6">
        <f t="shared" si="1"/>
        <v>6</v>
      </c>
      <c r="J57" s="8">
        <f t="shared" si="2"/>
        <v>141266.76</v>
      </c>
    </row>
    <row r="58" spans="1:10" x14ac:dyDescent="0.15">
      <c r="A58" s="10">
        <v>57</v>
      </c>
      <c r="B58" s="6" t="s">
        <v>76</v>
      </c>
      <c r="C58" s="7" t="s">
        <v>116</v>
      </c>
      <c r="D58" s="24">
        <v>22946.46</v>
      </c>
      <c r="E58" s="12" t="s">
        <v>118</v>
      </c>
      <c r="F58" s="25" t="s">
        <v>131</v>
      </c>
      <c r="G58" s="24">
        <v>19329.43</v>
      </c>
      <c r="H58" s="10" t="s">
        <v>17</v>
      </c>
      <c r="I58" s="6">
        <f t="shared" si="1"/>
        <v>6</v>
      </c>
      <c r="J58" s="8">
        <f t="shared" si="2"/>
        <v>137678.76</v>
      </c>
    </row>
    <row r="59" spans="1:10" x14ac:dyDescent="0.15">
      <c r="A59" s="10">
        <v>58</v>
      </c>
      <c r="B59" s="6" t="s">
        <v>77</v>
      </c>
      <c r="C59" s="7" t="s">
        <v>117</v>
      </c>
      <c r="D59" s="24">
        <v>727.12</v>
      </c>
      <c r="E59" s="12" t="s">
        <v>136</v>
      </c>
      <c r="F59" s="25" t="s">
        <v>128</v>
      </c>
      <c r="G59" s="24">
        <v>727.12</v>
      </c>
      <c r="H59" s="10" t="s">
        <v>17</v>
      </c>
      <c r="I59" s="6">
        <f t="shared" si="1"/>
        <v>-24</v>
      </c>
      <c r="J59" s="8">
        <f t="shared" si="2"/>
        <v>-17450.88</v>
      </c>
    </row>
    <row r="60" spans="1:10" x14ac:dyDescent="0.15">
      <c r="A60" s="10">
        <v>59</v>
      </c>
      <c r="B60" s="6" t="s">
        <v>78</v>
      </c>
      <c r="C60" s="7" t="s">
        <v>117</v>
      </c>
      <c r="D60" s="24">
        <v>53.47</v>
      </c>
      <c r="E60" s="12" t="s">
        <v>117</v>
      </c>
      <c r="F60" s="25" t="s">
        <v>120</v>
      </c>
      <c r="G60" s="24">
        <v>53.47</v>
      </c>
      <c r="H60" s="10" t="s">
        <v>17</v>
      </c>
      <c r="I60" s="6">
        <f t="shared" si="1"/>
        <v>9</v>
      </c>
      <c r="J60" s="8">
        <f t="shared" si="2"/>
        <v>481.23</v>
      </c>
    </row>
    <row r="61" spans="1:10" x14ac:dyDescent="0.15">
      <c r="A61" s="10">
        <v>60</v>
      </c>
      <c r="B61" s="6" t="s">
        <v>79</v>
      </c>
      <c r="C61" s="7" t="s">
        <v>117</v>
      </c>
      <c r="D61" s="24">
        <v>7210.3</v>
      </c>
      <c r="E61" s="12" t="s">
        <v>117</v>
      </c>
      <c r="F61" s="25" t="s">
        <v>120</v>
      </c>
      <c r="G61" s="24">
        <v>7210.3</v>
      </c>
      <c r="H61" s="10" t="s">
        <v>17</v>
      </c>
      <c r="I61" s="6">
        <f t="shared" si="1"/>
        <v>9</v>
      </c>
      <c r="J61" s="8">
        <f t="shared" si="2"/>
        <v>64892.700000000004</v>
      </c>
    </row>
    <row r="62" spans="1:10" x14ac:dyDescent="0.15">
      <c r="A62" s="10">
        <v>61</v>
      </c>
      <c r="B62" s="6" t="s">
        <v>80</v>
      </c>
      <c r="C62" s="7" t="s">
        <v>118</v>
      </c>
      <c r="D62" s="24">
        <v>732</v>
      </c>
      <c r="E62" s="12" t="s">
        <v>122</v>
      </c>
      <c r="F62" s="25" t="s">
        <v>129</v>
      </c>
      <c r="G62" s="24">
        <v>732</v>
      </c>
      <c r="H62" s="10" t="s">
        <v>17</v>
      </c>
      <c r="I62" s="6">
        <f t="shared" si="1"/>
        <v>-1</v>
      </c>
      <c r="J62" s="8">
        <f t="shared" si="2"/>
        <v>-732</v>
      </c>
    </row>
    <row r="63" spans="1:10" x14ac:dyDescent="0.15">
      <c r="A63" s="10">
        <v>62</v>
      </c>
      <c r="B63" s="6" t="s">
        <v>81</v>
      </c>
      <c r="C63" s="7" t="s">
        <v>118</v>
      </c>
      <c r="D63" s="24">
        <v>559.98</v>
      </c>
      <c r="E63" s="12" t="s">
        <v>122</v>
      </c>
      <c r="F63" s="25" t="s">
        <v>129</v>
      </c>
      <c r="G63" s="24">
        <v>559.98</v>
      </c>
      <c r="H63" s="10" t="s">
        <v>17</v>
      </c>
      <c r="I63" s="6">
        <f t="shared" si="1"/>
        <v>-1</v>
      </c>
      <c r="J63" s="8">
        <f t="shared" si="2"/>
        <v>-559.98</v>
      </c>
    </row>
    <row r="64" spans="1:10" x14ac:dyDescent="0.15">
      <c r="A64" s="10">
        <v>63</v>
      </c>
      <c r="B64" s="6" t="s">
        <v>82</v>
      </c>
      <c r="C64" s="7" t="s">
        <v>118</v>
      </c>
      <c r="D64" s="24">
        <v>1647</v>
      </c>
      <c r="E64" s="12" t="s">
        <v>135</v>
      </c>
      <c r="F64" s="25" t="s">
        <v>129</v>
      </c>
      <c r="G64" s="24">
        <v>1647</v>
      </c>
      <c r="H64" s="10" t="s">
        <v>17</v>
      </c>
      <c r="I64" s="6">
        <f t="shared" si="1"/>
        <v>2</v>
      </c>
      <c r="J64" s="8">
        <f t="shared" si="2"/>
        <v>3294</v>
      </c>
    </row>
    <row r="65" spans="1:10" x14ac:dyDescent="0.15">
      <c r="A65" s="10">
        <v>64</v>
      </c>
      <c r="B65" s="6" t="s">
        <v>83</v>
      </c>
      <c r="C65" s="7" t="s">
        <v>118</v>
      </c>
      <c r="D65" s="24">
        <v>721.84</v>
      </c>
      <c r="E65" s="12" t="s">
        <v>122</v>
      </c>
      <c r="F65" s="25" t="s">
        <v>129</v>
      </c>
      <c r="G65" s="24">
        <v>721.84</v>
      </c>
      <c r="H65" s="10" t="s">
        <v>17</v>
      </c>
      <c r="I65" s="6">
        <f t="shared" si="1"/>
        <v>-1</v>
      </c>
      <c r="J65" s="8">
        <f t="shared" si="2"/>
        <v>-721.84</v>
      </c>
    </row>
    <row r="66" spans="1:10" x14ac:dyDescent="0.15">
      <c r="A66" s="10">
        <v>65</v>
      </c>
      <c r="B66" s="6" t="s">
        <v>84</v>
      </c>
      <c r="C66" s="7" t="s">
        <v>118</v>
      </c>
      <c r="D66" s="24">
        <v>2511.73</v>
      </c>
      <c r="E66" s="12" t="s">
        <v>122</v>
      </c>
      <c r="F66" s="25" t="s">
        <v>129</v>
      </c>
      <c r="G66" s="24">
        <v>2511.73</v>
      </c>
      <c r="H66" s="10" t="s">
        <v>17</v>
      </c>
      <c r="I66" s="6">
        <f t="shared" si="1"/>
        <v>-1</v>
      </c>
      <c r="J66" s="8">
        <f t="shared" si="2"/>
        <v>-2511.73</v>
      </c>
    </row>
    <row r="67" spans="1:10" x14ac:dyDescent="0.15">
      <c r="A67" s="10">
        <v>66</v>
      </c>
      <c r="B67" s="6" t="s">
        <v>85</v>
      </c>
      <c r="C67" s="7" t="s">
        <v>118</v>
      </c>
      <c r="D67" s="24">
        <v>350.75</v>
      </c>
      <c r="E67" s="12" t="s">
        <v>122</v>
      </c>
      <c r="F67" s="25" t="s">
        <v>129</v>
      </c>
      <c r="G67" s="24">
        <v>350.75</v>
      </c>
      <c r="H67" s="10" t="s">
        <v>17</v>
      </c>
      <c r="I67" s="6">
        <f t="shared" si="1"/>
        <v>-1</v>
      </c>
      <c r="J67" s="8">
        <f t="shared" si="2"/>
        <v>-350.75</v>
      </c>
    </row>
    <row r="68" spans="1:10" x14ac:dyDescent="0.15">
      <c r="A68" s="10">
        <v>67</v>
      </c>
      <c r="B68" s="6" t="s">
        <v>86</v>
      </c>
      <c r="C68" s="7" t="s">
        <v>119</v>
      </c>
      <c r="D68" s="24">
        <v>3907.75</v>
      </c>
      <c r="E68" s="12" t="s">
        <v>119</v>
      </c>
      <c r="F68" s="25" t="s">
        <v>132</v>
      </c>
      <c r="G68" s="24">
        <v>3907.75</v>
      </c>
      <c r="H68" s="10" t="s">
        <v>17</v>
      </c>
      <c r="I68" s="6">
        <f t="shared" ref="I68:I75" si="3">F68-E68</f>
        <v>10</v>
      </c>
      <c r="J68" s="8">
        <f t="shared" ref="J68:J75" si="4">I68*D68</f>
        <v>39077.5</v>
      </c>
    </row>
    <row r="69" spans="1:10" x14ac:dyDescent="0.15">
      <c r="A69" s="10">
        <v>68</v>
      </c>
      <c r="B69" s="6" t="s">
        <v>87</v>
      </c>
      <c r="C69" s="7" t="s">
        <v>119</v>
      </c>
      <c r="D69" s="24">
        <v>299.88</v>
      </c>
      <c r="E69" s="12" t="s">
        <v>119</v>
      </c>
      <c r="F69" s="25" t="s">
        <v>135</v>
      </c>
      <c r="G69" s="24">
        <v>299.88</v>
      </c>
      <c r="H69" s="10" t="s">
        <v>17</v>
      </c>
      <c r="I69" s="6">
        <f t="shared" si="3"/>
        <v>21</v>
      </c>
      <c r="J69" s="8">
        <f t="shared" si="4"/>
        <v>6297.48</v>
      </c>
    </row>
    <row r="70" spans="1:10" x14ac:dyDescent="0.15">
      <c r="A70" s="10">
        <v>69</v>
      </c>
      <c r="B70" s="6" t="s">
        <v>88</v>
      </c>
      <c r="C70" s="7" t="s">
        <v>120</v>
      </c>
      <c r="D70" s="24">
        <v>110</v>
      </c>
      <c r="E70" s="12" t="s">
        <v>137</v>
      </c>
      <c r="F70" s="25" t="s">
        <v>129</v>
      </c>
      <c r="G70" s="24">
        <v>110</v>
      </c>
      <c r="H70" s="10" t="s">
        <v>17</v>
      </c>
      <c r="I70" s="6">
        <f t="shared" si="3"/>
        <v>-9</v>
      </c>
      <c r="J70" s="8">
        <f t="shared" si="4"/>
        <v>-990</v>
      </c>
    </row>
    <row r="71" spans="1:10" x14ac:dyDescent="0.15">
      <c r="A71" s="10">
        <v>70</v>
      </c>
      <c r="B71" s="6" t="s">
        <v>10</v>
      </c>
      <c r="C71" s="7" t="s">
        <v>121</v>
      </c>
      <c r="D71" s="24">
        <v>4300.5</v>
      </c>
      <c r="E71" s="12" t="s">
        <v>122</v>
      </c>
      <c r="F71" s="25" t="s">
        <v>129</v>
      </c>
      <c r="G71" s="24">
        <v>4300.5</v>
      </c>
      <c r="H71" s="10" t="s">
        <v>17</v>
      </c>
      <c r="I71" s="6">
        <f t="shared" si="3"/>
        <v>-1</v>
      </c>
      <c r="J71" s="8">
        <f t="shared" si="4"/>
        <v>-4300.5</v>
      </c>
    </row>
    <row r="72" spans="1:10" x14ac:dyDescent="0.15">
      <c r="A72" s="10">
        <v>71</v>
      </c>
      <c r="B72" s="6" t="s">
        <v>89</v>
      </c>
      <c r="C72" s="7" t="s">
        <v>122</v>
      </c>
      <c r="D72" s="24">
        <v>21677.34</v>
      </c>
      <c r="E72" s="12" t="s">
        <v>122</v>
      </c>
      <c r="F72" s="25" t="s">
        <v>122</v>
      </c>
      <c r="G72" s="24">
        <v>21677.34</v>
      </c>
      <c r="H72" s="10" t="s">
        <v>17</v>
      </c>
      <c r="I72" s="6">
        <f t="shared" si="3"/>
        <v>0</v>
      </c>
      <c r="J72" s="8">
        <f t="shared" si="4"/>
        <v>0</v>
      </c>
    </row>
    <row r="73" spans="1:10" x14ac:dyDescent="0.15">
      <c r="A73" s="10">
        <v>72</v>
      </c>
      <c r="B73" s="6" t="s">
        <v>90</v>
      </c>
      <c r="C73" s="7" t="s">
        <v>122</v>
      </c>
      <c r="D73" s="24">
        <v>1659.59</v>
      </c>
      <c r="E73" s="12" t="s">
        <v>122</v>
      </c>
      <c r="F73" s="25" t="s">
        <v>122</v>
      </c>
      <c r="G73" s="24">
        <v>1659.59</v>
      </c>
      <c r="H73" s="10" t="s">
        <v>17</v>
      </c>
      <c r="I73" s="6">
        <f t="shared" si="3"/>
        <v>0</v>
      </c>
      <c r="J73" s="8">
        <f t="shared" si="4"/>
        <v>0</v>
      </c>
    </row>
    <row r="74" spans="1:10" x14ac:dyDescent="0.15">
      <c r="A74" s="10">
        <v>73</v>
      </c>
      <c r="B74" s="6" t="s">
        <v>91</v>
      </c>
      <c r="C74" s="7" t="s">
        <v>122</v>
      </c>
      <c r="D74" s="24">
        <v>1057.44</v>
      </c>
      <c r="E74" s="12" t="s">
        <v>122</v>
      </c>
      <c r="F74" s="25" t="s">
        <v>122</v>
      </c>
      <c r="G74" s="24">
        <v>1057.44</v>
      </c>
      <c r="H74" s="10" t="s">
        <v>17</v>
      </c>
      <c r="I74" s="6">
        <f t="shared" si="3"/>
        <v>0</v>
      </c>
      <c r="J74" s="8">
        <f t="shared" si="4"/>
        <v>0</v>
      </c>
    </row>
    <row r="75" spans="1:10" x14ac:dyDescent="0.15">
      <c r="A75" s="10">
        <v>74</v>
      </c>
      <c r="B75" s="6" t="s">
        <v>92</v>
      </c>
      <c r="C75" s="7" t="s">
        <v>122</v>
      </c>
      <c r="D75" s="24">
        <v>1273.1099999999999</v>
      </c>
      <c r="E75" s="12" t="s">
        <v>122</v>
      </c>
      <c r="F75" s="25" t="s">
        <v>122</v>
      </c>
      <c r="G75" s="24">
        <v>1273.1099999999999</v>
      </c>
      <c r="H75" s="10" t="s">
        <v>17</v>
      </c>
      <c r="I75" s="6">
        <f t="shared" si="3"/>
        <v>0</v>
      </c>
      <c r="J75" s="8">
        <f t="shared" si="4"/>
        <v>0</v>
      </c>
    </row>
    <row r="76" spans="1:10" x14ac:dyDescent="0.15">
      <c r="A76" s="10">
        <v>75</v>
      </c>
      <c r="B76" s="6" t="s">
        <v>139</v>
      </c>
      <c r="C76" s="7" t="s">
        <v>105</v>
      </c>
      <c r="D76" s="24">
        <v>1683.15</v>
      </c>
      <c r="E76" s="12" t="s">
        <v>249</v>
      </c>
      <c r="F76" s="25" t="s">
        <v>247</v>
      </c>
      <c r="G76" s="24">
        <v>1683.15</v>
      </c>
      <c r="H76" s="10" t="s">
        <v>18</v>
      </c>
      <c r="I76" s="6">
        <f t="shared" ref="I76:I139" si="5">F76-E76</f>
        <v>-2</v>
      </c>
      <c r="J76" s="8">
        <f t="shared" ref="J76:J139" si="6">I76*D76</f>
        <v>-3366.3</v>
      </c>
    </row>
    <row r="77" spans="1:10" x14ac:dyDescent="0.15">
      <c r="A77" s="10">
        <v>76</v>
      </c>
      <c r="B77" s="6" t="s">
        <v>140</v>
      </c>
      <c r="C77" s="7" t="s">
        <v>107</v>
      </c>
      <c r="D77" s="24">
        <v>4.8600000000000003</v>
      </c>
      <c r="E77" s="12" t="s">
        <v>107</v>
      </c>
      <c r="F77" s="25" t="s">
        <v>250</v>
      </c>
      <c r="G77" s="24">
        <v>4.8600000000000003</v>
      </c>
      <c r="H77" s="10" t="s">
        <v>18</v>
      </c>
      <c r="I77" s="6">
        <f t="shared" si="5"/>
        <v>85</v>
      </c>
      <c r="J77" s="8">
        <f t="shared" si="6"/>
        <v>413.1</v>
      </c>
    </row>
    <row r="78" spans="1:10" x14ac:dyDescent="0.15">
      <c r="A78" s="10">
        <v>77</v>
      </c>
      <c r="B78" s="6" t="s">
        <v>141</v>
      </c>
      <c r="C78" s="7" t="s">
        <v>107</v>
      </c>
      <c r="D78" s="24">
        <v>244.38</v>
      </c>
      <c r="E78" s="12" t="s">
        <v>250</v>
      </c>
      <c r="F78" s="25" t="s">
        <v>250</v>
      </c>
      <c r="G78" s="24">
        <v>244.38</v>
      </c>
      <c r="H78" s="10" t="s">
        <v>18</v>
      </c>
      <c r="I78" s="6">
        <f t="shared" si="5"/>
        <v>0</v>
      </c>
      <c r="J78" s="8">
        <f t="shared" si="6"/>
        <v>0</v>
      </c>
    </row>
    <row r="79" spans="1:10" x14ac:dyDescent="0.15">
      <c r="A79" s="10">
        <v>78</v>
      </c>
      <c r="B79" s="6" t="s">
        <v>142</v>
      </c>
      <c r="C79" s="7" t="s">
        <v>107</v>
      </c>
      <c r="D79" s="24">
        <v>31.04</v>
      </c>
      <c r="E79" s="12" t="s">
        <v>250</v>
      </c>
      <c r="F79" s="25" t="s">
        <v>250</v>
      </c>
      <c r="G79" s="24">
        <v>31.04</v>
      </c>
      <c r="H79" s="10" t="s">
        <v>18</v>
      </c>
      <c r="I79" s="6">
        <f t="shared" si="5"/>
        <v>0</v>
      </c>
      <c r="J79" s="8">
        <f t="shared" si="6"/>
        <v>0</v>
      </c>
    </row>
    <row r="80" spans="1:10" x14ac:dyDescent="0.15">
      <c r="A80" s="10">
        <v>79</v>
      </c>
      <c r="B80" s="6" t="s">
        <v>143</v>
      </c>
      <c r="C80" s="7" t="s">
        <v>111</v>
      </c>
      <c r="D80" s="24">
        <v>2978</v>
      </c>
      <c r="E80" s="12">
        <v>42873</v>
      </c>
      <c r="F80" s="25" t="s">
        <v>258</v>
      </c>
      <c r="G80" s="24">
        <v>2978</v>
      </c>
      <c r="H80" s="10" t="s">
        <v>18</v>
      </c>
      <c r="I80" s="6">
        <f t="shared" si="5"/>
        <v>19</v>
      </c>
      <c r="J80" s="8">
        <f t="shared" si="6"/>
        <v>56582</v>
      </c>
    </row>
    <row r="81" spans="1:10" x14ac:dyDescent="0.15">
      <c r="A81" s="10">
        <v>80</v>
      </c>
      <c r="B81" s="6" t="s">
        <v>144</v>
      </c>
      <c r="C81" s="7" t="s">
        <v>124</v>
      </c>
      <c r="D81" s="24">
        <v>1504.37</v>
      </c>
      <c r="E81" s="12" t="s">
        <v>244</v>
      </c>
      <c r="F81" s="25" t="s">
        <v>247</v>
      </c>
      <c r="G81" s="24">
        <v>1504.37</v>
      </c>
      <c r="H81" s="10" t="s">
        <v>18</v>
      </c>
      <c r="I81" s="6">
        <f t="shared" si="5"/>
        <v>4</v>
      </c>
      <c r="J81" s="8">
        <f t="shared" si="6"/>
        <v>6017.48</v>
      </c>
    </row>
    <row r="82" spans="1:10" x14ac:dyDescent="0.15">
      <c r="A82" s="10">
        <v>81</v>
      </c>
      <c r="B82" s="6" t="s">
        <v>145</v>
      </c>
      <c r="C82" s="7" t="s">
        <v>228</v>
      </c>
      <c r="D82" s="24">
        <v>366</v>
      </c>
      <c r="E82" s="12" t="s">
        <v>259</v>
      </c>
      <c r="F82" s="25" t="s">
        <v>239</v>
      </c>
      <c r="G82" s="24">
        <v>366</v>
      </c>
      <c r="H82" s="10" t="s">
        <v>18</v>
      </c>
      <c r="I82" s="6">
        <f t="shared" si="5"/>
        <v>-3</v>
      </c>
      <c r="J82" s="8">
        <f t="shared" si="6"/>
        <v>-1098</v>
      </c>
    </row>
    <row r="83" spans="1:10" x14ac:dyDescent="0.15">
      <c r="A83" s="10">
        <v>82</v>
      </c>
      <c r="B83" s="6" t="s">
        <v>146</v>
      </c>
      <c r="C83" s="7" t="s">
        <v>115</v>
      </c>
      <c r="D83" s="24">
        <v>16953.669999999998</v>
      </c>
      <c r="E83" s="12">
        <v>42891</v>
      </c>
      <c r="F83" s="25" t="s">
        <v>257</v>
      </c>
      <c r="G83" s="24">
        <v>16953.669999999998</v>
      </c>
      <c r="H83" s="10" t="s">
        <v>18</v>
      </c>
      <c r="I83" s="6">
        <f t="shared" si="5"/>
        <v>4</v>
      </c>
      <c r="J83" s="8">
        <f t="shared" si="6"/>
        <v>67814.679999999993</v>
      </c>
    </row>
    <row r="84" spans="1:10" x14ac:dyDescent="0.15">
      <c r="A84" s="10">
        <v>83</v>
      </c>
      <c r="B84" s="6" t="s">
        <v>147</v>
      </c>
      <c r="C84" s="7" t="s">
        <v>115</v>
      </c>
      <c r="D84" s="24">
        <v>463.6</v>
      </c>
      <c r="E84" s="12" t="s">
        <v>249</v>
      </c>
      <c r="F84" s="25" t="s">
        <v>247</v>
      </c>
      <c r="G84" s="24">
        <v>463.6</v>
      </c>
      <c r="H84" s="10" t="s">
        <v>18</v>
      </c>
      <c r="I84" s="6">
        <f t="shared" si="5"/>
        <v>-2</v>
      </c>
      <c r="J84" s="8">
        <f t="shared" si="6"/>
        <v>-927.2</v>
      </c>
    </row>
    <row r="85" spans="1:10" x14ac:dyDescent="0.15">
      <c r="A85" s="10">
        <v>84</v>
      </c>
      <c r="B85" s="6" t="s">
        <v>148</v>
      </c>
      <c r="C85" s="7" t="s">
        <v>115</v>
      </c>
      <c r="D85" s="24">
        <v>645.96</v>
      </c>
      <c r="E85" s="12" t="s">
        <v>243</v>
      </c>
      <c r="F85" s="25" t="s">
        <v>239</v>
      </c>
      <c r="G85" s="24">
        <v>645.96</v>
      </c>
      <c r="H85" s="10" t="s">
        <v>18</v>
      </c>
      <c r="I85" s="6">
        <f t="shared" si="5"/>
        <v>-9</v>
      </c>
      <c r="J85" s="8">
        <f t="shared" si="6"/>
        <v>-5813.64</v>
      </c>
    </row>
    <row r="86" spans="1:10" x14ac:dyDescent="0.15">
      <c r="A86" s="10">
        <v>85</v>
      </c>
      <c r="B86" s="6" t="s">
        <v>149</v>
      </c>
      <c r="C86" s="7" t="s">
        <v>117</v>
      </c>
      <c r="D86" s="24">
        <v>317.2</v>
      </c>
      <c r="E86" s="12" t="s">
        <v>122</v>
      </c>
      <c r="F86" s="25" t="s">
        <v>258</v>
      </c>
      <c r="G86" s="24">
        <v>317.2</v>
      </c>
      <c r="H86" s="10" t="s">
        <v>18</v>
      </c>
      <c r="I86" s="6">
        <f t="shared" si="5"/>
        <v>67</v>
      </c>
      <c r="J86" s="8">
        <f t="shared" si="6"/>
        <v>21252.399999999998</v>
      </c>
    </row>
    <row r="87" spans="1:10" x14ac:dyDescent="0.15">
      <c r="A87" s="10">
        <v>86</v>
      </c>
      <c r="B87" s="6" t="s">
        <v>150</v>
      </c>
      <c r="C87" s="7" t="s">
        <v>118</v>
      </c>
      <c r="D87" s="24">
        <v>427</v>
      </c>
      <c r="E87" s="12">
        <v>42835</v>
      </c>
      <c r="F87" s="25" t="s">
        <v>260</v>
      </c>
      <c r="G87" s="24">
        <v>427</v>
      </c>
      <c r="H87" s="10" t="s">
        <v>18</v>
      </c>
      <c r="I87" s="6">
        <f t="shared" si="5"/>
        <v>10</v>
      </c>
      <c r="J87" s="8">
        <f t="shared" si="6"/>
        <v>4270</v>
      </c>
    </row>
    <row r="88" spans="1:10" x14ac:dyDescent="0.15">
      <c r="A88" s="10">
        <v>87</v>
      </c>
      <c r="B88" s="6" t="s">
        <v>151</v>
      </c>
      <c r="C88" s="7" t="s">
        <v>118</v>
      </c>
      <c r="D88" s="24">
        <v>13.63</v>
      </c>
      <c r="E88" s="12">
        <v>42855</v>
      </c>
      <c r="F88" s="25" t="s">
        <v>247</v>
      </c>
      <c r="G88" s="24">
        <v>13.63</v>
      </c>
      <c r="H88" s="10" t="s">
        <v>18</v>
      </c>
      <c r="I88" s="6">
        <f t="shared" si="5"/>
        <v>-2</v>
      </c>
      <c r="J88" s="8">
        <f t="shared" si="6"/>
        <v>-27.26</v>
      </c>
    </row>
    <row r="89" spans="1:10" x14ac:dyDescent="0.15">
      <c r="A89" s="10">
        <v>88</v>
      </c>
      <c r="B89" s="6" t="s">
        <v>71</v>
      </c>
      <c r="C89" s="7" t="s">
        <v>130</v>
      </c>
      <c r="D89" s="24">
        <v>252.54</v>
      </c>
      <c r="E89" s="12" t="s">
        <v>249</v>
      </c>
      <c r="F89" s="25" t="s">
        <v>247</v>
      </c>
      <c r="G89" s="24">
        <v>252.54</v>
      </c>
      <c r="H89" s="10" t="s">
        <v>18</v>
      </c>
      <c r="I89" s="6">
        <f t="shared" si="5"/>
        <v>-2</v>
      </c>
      <c r="J89" s="8">
        <f t="shared" si="6"/>
        <v>-505.08</v>
      </c>
    </row>
    <row r="90" spans="1:10" x14ac:dyDescent="0.15">
      <c r="A90" s="10">
        <v>89</v>
      </c>
      <c r="B90" s="6" t="s">
        <v>152</v>
      </c>
      <c r="C90" s="7" t="s">
        <v>130</v>
      </c>
      <c r="D90" s="24">
        <v>366</v>
      </c>
      <c r="E90" s="12" t="s">
        <v>261</v>
      </c>
      <c r="F90" s="25" t="s">
        <v>247</v>
      </c>
      <c r="G90" s="24">
        <v>366</v>
      </c>
      <c r="H90" s="10" t="s">
        <v>18</v>
      </c>
      <c r="I90" s="6">
        <f t="shared" si="5"/>
        <v>-3</v>
      </c>
      <c r="J90" s="8">
        <f t="shared" si="6"/>
        <v>-1098</v>
      </c>
    </row>
    <row r="91" spans="1:10" x14ac:dyDescent="0.15">
      <c r="A91" s="10">
        <v>90</v>
      </c>
      <c r="B91" s="6" t="s">
        <v>153</v>
      </c>
      <c r="C91" s="7" t="s">
        <v>127</v>
      </c>
      <c r="D91" s="24">
        <v>927.2</v>
      </c>
      <c r="E91" s="12" t="s">
        <v>249</v>
      </c>
      <c r="F91" s="25" t="s">
        <v>235</v>
      </c>
      <c r="G91" s="24">
        <v>927.2</v>
      </c>
      <c r="H91" s="10" t="s">
        <v>18</v>
      </c>
      <c r="I91" s="6">
        <f t="shared" si="5"/>
        <v>-27</v>
      </c>
      <c r="J91" s="8">
        <f t="shared" si="6"/>
        <v>-25034.400000000001</v>
      </c>
    </row>
    <row r="92" spans="1:10" x14ac:dyDescent="0.15">
      <c r="A92" s="10">
        <v>91</v>
      </c>
      <c r="B92" s="6" t="s">
        <v>154</v>
      </c>
      <c r="C92" s="7" t="s">
        <v>127</v>
      </c>
      <c r="D92" s="24">
        <v>1415.11</v>
      </c>
      <c r="E92" s="12" t="s">
        <v>235</v>
      </c>
      <c r="F92" s="25" t="s">
        <v>240</v>
      </c>
      <c r="G92" s="24">
        <v>1415.11</v>
      </c>
      <c r="H92" s="10" t="s">
        <v>18</v>
      </c>
      <c r="I92" s="6">
        <f t="shared" si="5"/>
        <v>10</v>
      </c>
      <c r="J92" s="8">
        <f t="shared" si="6"/>
        <v>14151.099999999999</v>
      </c>
    </row>
    <row r="93" spans="1:10" x14ac:dyDescent="0.15">
      <c r="A93" s="10">
        <v>92</v>
      </c>
      <c r="B93" s="6" t="s">
        <v>155</v>
      </c>
      <c r="C93" s="7" t="s">
        <v>127</v>
      </c>
      <c r="D93" s="24">
        <v>0.01</v>
      </c>
      <c r="E93" s="12" t="s">
        <v>127</v>
      </c>
      <c r="F93" s="25" t="s">
        <v>240</v>
      </c>
      <c r="G93" s="24">
        <v>0.01</v>
      </c>
      <c r="H93" s="10" t="s">
        <v>18</v>
      </c>
      <c r="I93" s="6">
        <f t="shared" si="5"/>
        <v>42</v>
      </c>
      <c r="J93" s="8">
        <f t="shared" si="6"/>
        <v>0.42</v>
      </c>
    </row>
    <row r="94" spans="1:10" x14ac:dyDescent="0.15">
      <c r="A94" s="10">
        <v>93</v>
      </c>
      <c r="B94" s="6" t="s">
        <v>156</v>
      </c>
      <c r="C94" s="7" t="s">
        <v>128</v>
      </c>
      <c r="D94" s="24">
        <v>15002</v>
      </c>
      <c r="E94" s="12" t="s">
        <v>249</v>
      </c>
      <c r="F94" s="25" t="s">
        <v>251</v>
      </c>
      <c r="G94" s="24">
        <v>15002</v>
      </c>
      <c r="H94" s="10" t="s">
        <v>18</v>
      </c>
      <c r="I94" s="6">
        <f t="shared" si="5"/>
        <v>5</v>
      </c>
      <c r="J94" s="8">
        <f t="shared" si="6"/>
        <v>75010</v>
      </c>
    </row>
    <row r="95" spans="1:10" x14ac:dyDescent="0.15">
      <c r="A95" s="10">
        <v>94</v>
      </c>
      <c r="B95" s="6" t="s">
        <v>157</v>
      </c>
      <c r="C95" s="7" t="s">
        <v>131</v>
      </c>
      <c r="D95" s="24">
        <v>3524.73</v>
      </c>
      <c r="E95" s="12" t="s">
        <v>249</v>
      </c>
      <c r="F95" s="25" t="s">
        <v>247</v>
      </c>
      <c r="G95" s="24">
        <v>2969.13</v>
      </c>
      <c r="H95" s="10" t="s">
        <v>18</v>
      </c>
      <c r="I95" s="6">
        <f t="shared" si="5"/>
        <v>-2</v>
      </c>
      <c r="J95" s="8">
        <f t="shared" si="6"/>
        <v>-7049.46</v>
      </c>
    </row>
    <row r="96" spans="1:10" x14ac:dyDescent="0.15">
      <c r="A96" s="10">
        <v>95</v>
      </c>
      <c r="B96" s="6" t="s">
        <v>158</v>
      </c>
      <c r="C96" s="7" t="s">
        <v>131</v>
      </c>
      <c r="D96" s="24">
        <v>2594.6999999999998</v>
      </c>
      <c r="E96" s="12" t="s">
        <v>249</v>
      </c>
      <c r="F96" s="25" t="s">
        <v>247</v>
      </c>
      <c r="G96" s="24">
        <v>2185.6999999999998</v>
      </c>
      <c r="H96" s="10" t="s">
        <v>18</v>
      </c>
      <c r="I96" s="6">
        <f t="shared" si="5"/>
        <v>-2</v>
      </c>
      <c r="J96" s="8">
        <f t="shared" si="6"/>
        <v>-5189.3999999999996</v>
      </c>
    </row>
    <row r="97" spans="1:10" x14ac:dyDescent="0.15">
      <c r="A97" s="10">
        <v>96</v>
      </c>
      <c r="B97" s="6" t="s">
        <v>159</v>
      </c>
      <c r="C97" s="7" t="s">
        <v>119</v>
      </c>
      <c r="D97" s="24">
        <v>3343.44</v>
      </c>
      <c r="E97" s="12" t="s">
        <v>256</v>
      </c>
      <c r="F97" s="25" t="s">
        <v>235</v>
      </c>
      <c r="G97" s="24">
        <v>3343.44</v>
      </c>
      <c r="H97" s="10" t="s">
        <v>18</v>
      </c>
      <c r="I97" s="6">
        <f t="shared" si="5"/>
        <v>-58</v>
      </c>
      <c r="J97" s="8">
        <f t="shared" si="6"/>
        <v>-193919.52</v>
      </c>
    </row>
    <row r="98" spans="1:10" x14ac:dyDescent="0.15">
      <c r="A98" s="10">
        <v>97</v>
      </c>
      <c r="B98" s="6" t="s">
        <v>160</v>
      </c>
      <c r="C98" s="7" t="s">
        <v>229</v>
      </c>
      <c r="D98" s="24">
        <v>9394</v>
      </c>
      <c r="E98" s="12" t="s">
        <v>240</v>
      </c>
      <c r="F98" s="25" t="s">
        <v>239</v>
      </c>
      <c r="G98" s="24">
        <v>9394</v>
      </c>
      <c r="H98" s="10" t="s">
        <v>18</v>
      </c>
      <c r="I98" s="6">
        <f t="shared" si="5"/>
        <v>-1</v>
      </c>
      <c r="J98" s="8">
        <f t="shared" si="6"/>
        <v>-9394</v>
      </c>
    </row>
    <row r="99" spans="1:10" x14ac:dyDescent="0.15">
      <c r="A99" s="10">
        <v>98</v>
      </c>
      <c r="B99" s="6" t="s">
        <v>161</v>
      </c>
      <c r="C99" s="7" t="s">
        <v>230</v>
      </c>
      <c r="D99" s="24">
        <v>274.5</v>
      </c>
      <c r="E99" s="12" t="s">
        <v>262</v>
      </c>
      <c r="F99" s="25" t="s">
        <v>263</v>
      </c>
      <c r="G99" s="24">
        <v>274.5</v>
      </c>
      <c r="H99" s="10" t="s">
        <v>18</v>
      </c>
      <c r="I99" s="6">
        <f t="shared" si="5"/>
        <v>2</v>
      </c>
      <c r="J99" s="8">
        <f t="shared" si="6"/>
        <v>549</v>
      </c>
    </row>
    <row r="100" spans="1:10" x14ac:dyDescent="0.15">
      <c r="A100" s="10">
        <v>99</v>
      </c>
      <c r="B100" s="6" t="s">
        <v>162</v>
      </c>
      <c r="C100" s="7" t="s">
        <v>231</v>
      </c>
      <c r="D100" s="24">
        <v>713.33</v>
      </c>
      <c r="E100" s="12" t="s">
        <v>264</v>
      </c>
      <c r="F100" s="25" t="s">
        <v>263</v>
      </c>
      <c r="G100" s="24">
        <v>713.33</v>
      </c>
      <c r="H100" s="10" t="s">
        <v>18</v>
      </c>
      <c r="I100" s="6">
        <f t="shared" si="5"/>
        <v>1</v>
      </c>
      <c r="J100" s="8">
        <f t="shared" si="6"/>
        <v>713.33</v>
      </c>
    </row>
    <row r="101" spans="1:10" x14ac:dyDescent="0.15">
      <c r="A101" s="10">
        <v>100</v>
      </c>
      <c r="B101" s="6" t="s">
        <v>163</v>
      </c>
      <c r="C101" s="7" t="s">
        <v>231</v>
      </c>
      <c r="D101" s="24">
        <v>1341</v>
      </c>
      <c r="E101" s="12" t="s">
        <v>249</v>
      </c>
      <c r="F101" s="25" t="s">
        <v>247</v>
      </c>
      <c r="G101" s="24">
        <v>1341</v>
      </c>
      <c r="H101" s="10" t="s">
        <v>18</v>
      </c>
      <c r="I101" s="6">
        <f t="shared" si="5"/>
        <v>-2</v>
      </c>
      <c r="J101" s="8">
        <f t="shared" si="6"/>
        <v>-2682</v>
      </c>
    </row>
    <row r="102" spans="1:10" x14ac:dyDescent="0.15">
      <c r="A102" s="10">
        <v>101</v>
      </c>
      <c r="B102" s="6" t="s">
        <v>6</v>
      </c>
      <c r="C102" s="7" t="s">
        <v>136</v>
      </c>
      <c r="D102" s="24">
        <v>318.64</v>
      </c>
      <c r="E102" s="12" t="s">
        <v>249</v>
      </c>
      <c r="F102" s="25" t="s">
        <v>247</v>
      </c>
      <c r="G102" s="24">
        <v>266.39999999999998</v>
      </c>
      <c r="H102" s="10" t="s">
        <v>18</v>
      </c>
      <c r="I102" s="6">
        <f t="shared" si="5"/>
        <v>-2</v>
      </c>
      <c r="J102" s="8">
        <f t="shared" si="6"/>
        <v>-637.28</v>
      </c>
    </row>
    <row r="103" spans="1:10" x14ac:dyDescent="0.15">
      <c r="A103" s="10">
        <v>102</v>
      </c>
      <c r="B103" s="6" t="s">
        <v>9</v>
      </c>
      <c r="C103" s="7" t="s">
        <v>136</v>
      </c>
      <c r="D103" s="24">
        <v>297</v>
      </c>
      <c r="E103" s="12" t="s">
        <v>249</v>
      </c>
      <c r="F103" s="25" t="s">
        <v>247</v>
      </c>
      <c r="G103" s="24">
        <v>297</v>
      </c>
      <c r="H103" s="10" t="s">
        <v>18</v>
      </c>
      <c r="I103" s="6">
        <f t="shared" si="5"/>
        <v>-2</v>
      </c>
      <c r="J103" s="8">
        <f t="shared" si="6"/>
        <v>-594</v>
      </c>
    </row>
    <row r="104" spans="1:10" x14ac:dyDescent="0.15">
      <c r="A104" s="10">
        <v>103</v>
      </c>
      <c r="B104" s="6" t="s">
        <v>164</v>
      </c>
      <c r="C104" s="7" t="s">
        <v>135</v>
      </c>
      <c r="D104" s="24">
        <v>366</v>
      </c>
      <c r="E104" s="12" t="s">
        <v>265</v>
      </c>
      <c r="F104" s="25" t="s">
        <v>258</v>
      </c>
      <c r="G104" s="24">
        <v>366</v>
      </c>
      <c r="H104" s="10" t="s">
        <v>18</v>
      </c>
      <c r="I104" s="6">
        <f t="shared" si="5"/>
        <v>9</v>
      </c>
      <c r="J104" s="8">
        <f t="shared" si="6"/>
        <v>3294</v>
      </c>
    </row>
    <row r="105" spans="1:10" x14ac:dyDescent="0.15">
      <c r="A105" s="10">
        <v>104</v>
      </c>
      <c r="B105" s="6" t="s">
        <v>165</v>
      </c>
      <c r="C105" s="7" t="s">
        <v>135</v>
      </c>
      <c r="D105" s="24">
        <v>21</v>
      </c>
      <c r="E105" s="12" t="s">
        <v>247</v>
      </c>
      <c r="F105" s="25" t="s">
        <v>247</v>
      </c>
      <c r="G105" s="24">
        <v>21</v>
      </c>
      <c r="H105" s="10" t="s">
        <v>18</v>
      </c>
      <c r="I105" s="6">
        <f t="shared" si="5"/>
        <v>0</v>
      </c>
      <c r="J105" s="8">
        <f t="shared" si="6"/>
        <v>0</v>
      </c>
    </row>
    <row r="106" spans="1:10" x14ac:dyDescent="0.15">
      <c r="A106" s="10">
        <v>105</v>
      </c>
      <c r="B106" s="6" t="s">
        <v>166</v>
      </c>
      <c r="C106" s="7" t="s">
        <v>232</v>
      </c>
      <c r="D106" s="24">
        <v>1196.56</v>
      </c>
      <c r="E106" s="12" t="s">
        <v>249</v>
      </c>
      <c r="F106" s="25" t="s">
        <v>237</v>
      </c>
      <c r="G106" s="24">
        <v>1196.56</v>
      </c>
      <c r="H106" s="10" t="s">
        <v>18</v>
      </c>
      <c r="I106" s="6">
        <f t="shared" si="5"/>
        <v>-20</v>
      </c>
      <c r="J106" s="8">
        <f t="shared" si="6"/>
        <v>-23931.199999999997</v>
      </c>
    </row>
    <row r="107" spans="1:10" x14ac:dyDescent="0.15">
      <c r="A107" s="10">
        <v>106</v>
      </c>
      <c r="B107" s="6" t="s">
        <v>167</v>
      </c>
      <c r="C107" s="7" t="s">
        <v>232</v>
      </c>
      <c r="D107" s="24">
        <v>1455.07</v>
      </c>
      <c r="E107" s="12" t="s">
        <v>256</v>
      </c>
      <c r="F107" s="25" t="s">
        <v>258</v>
      </c>
      <c r="G107" s="24">
        <v>1455.07</v>
      </c>
      <c r="H107" s="10" t="s">
        <v>18</v>
      </c>
      <c r="I107" s="6">
        <f t="shared" si="5"/>
        <v>6</v>
      </c>
      <c r="J107" s="8">
        <f t="shared" si="6"/>
        <v>8730.42</v>
      </c>
    </row>
    <row r="108" spans="1:10" x14ac:dyDescent="0.15">
      <c r="A108" s="10">
        <v>107</v>
      </c>
      <c r="B108" s="6" t="s">
        <v>168</v>
      </c>
      <c r="C108" s="7" t="s">
        <v>232</v>
      </c>
      <c r="D108" s="24">
        <v>675.27</v>
      </c>
      <c r="E108" s="12" t="s">
        <v>249</v>
      </c>
      <c r="F108" s="25" t="s">
        <v>247</v>
      </c>
      <c r="G108" s="24">
        <v>675.27</v>
      </c>
      <c r="H108" s="10" t="s">
        <v>18</v>
      </c>
      <c r="I108" s="6">
        <f t="shared" si="5"/>
        <v>-2</v>
      </c>
      <c r="J108" s="8">
        <f t="shared" si="6"/>
        <v>-1350.54</v>
      </c>
    </row>
    <row r="109" spans="1:10" x14ac:dyDescent="0.15">
      <c r="A109" s="10">
        <v>108</v>
      </c>
      <c r="B109" s="6" t="s">
        <v>169</v>
      </c>
      <c r="C109" s="7" t="s">
        <v>129</v>
      </c>
      <c r="D109" s="24">
        <v>300</v>
      </c>
      <c r="E109" s="12" t="s">
        <v>249</v>
      </c>
      <c r="F109" s="25" t="s">
        <v>250</v>
      </c>
      <c r="G109" s="24">
        <v>300</v>
      </c>
      <c r="H109" s="10" t="s">
        <v>18</v>
      </c>
      <c r="I109" s="6">
        <f t="shared" si="5"/>
        <v>2</v>
      </c>
      <c r="J109" s="8">
        <f t="shared" si="6"/>
        <v>600</v>
      </c>
    </row>
    <row r="110" spans="1:10" x14ac:dyDescent="0.15">
      <c r="A110" s="10">
        <v>109</v>
      </c>
      <c r="B110" s="6" t="s">
        <v>170</v>
      </c>
      <c r="C110" s="7" t="s">
        <v>122</v>
      </c>
      <c r="D110" s="24">
        <v>805.2</v>
      </c>
      <c r="E110" s="12" t="s">
        <v>249</v>
      </c>
      <c r="F110" s="25" t="s">
        <v>251</v>
      </c>
      <c r="G110" s="24">
        <v>805.2</v>
      </c>
      <c r="H110" s="10" t="s">
        <v>18</v>
      </c>
      <c r="I110" s="6">
        <f t="shared" si="5"/>
        <v>5</v>
      </c>
      <c r="J110" s="8">
        <f t="shared" si="6"/>
        <v>4026</v>
      </c>
    </row>
    <row r="111" spans="1:10" x14ac:dyDescent="0.15">
      <c r="A111" s="10">
        <v>110</v>
      </c>
      <c r="B111" s="6" t="s">
        <v>171</v>
      </c>
      <c r="C111" s="7" t="s">
        <v>122</v>
      </c>
      <c r="D111" s="24">
        <v>183</v>
      </c>
      <c r="E111" s="12" t="s">
        <v>249</v>
      </c>
      <c r="F111" s="25" t="s">
        <v>250</v>
      </c>
      <c r="G111" s="24">
        <v>183</v>
      </c>
      <c r="H111" s="10" t="s">
        <v>18</v>
      </c>
      <c r="I111" s="6">
        <f t="shared" si="5"/>
        <v>2</v>
      </c>
      <c r="J111" s="8">
        <f t="shared" si="6"/>
        <v>366</v>
      </c>
    </row>
    <row r="112" spans="1:10" x14ac:dyDescent="0.15">
      <c r="A112" s="10">
        <v>111</v>
      </c>
      <c r="B112" s="6" t="s">
        <v>172</v>
      </c>
      <c r="C112" s="7" t="s">
        <v>122</v>
      </c>
      <c r="D112" s="24">
        <v>523.38</v>
      </c>
      <c r="E112" s="12" t="s">
        <v>249</v>
      </c>
      <c r="F112" s="25" t="s">
        <v>250</v>
      </c>
      <c r="G112" s="24">
        <v>523.38</v>
      </c>
      <c r="H112" s="10" t="s">
        <v>18</v>
      </c>
      <c r="I112" s="6">
        <f t="shared" si="5"/>
        <v>2</v>
      </c>
      <c r="J112" s="8">
        <f t="shared" si="6"/>
        <v>1046.76</v>
      </c>
    </row>
    <row r="113" spans="1:10" x14ac:dyDescent="0.15">
      <c r="A113" s="10">
        <v>112</v>
      </c>
      <c r="B113" s="6" t="s">
        <v>173</v>
      </c>
      <c r="C113" s="7" t="s">
        <v>122</v>
      </c>
      <c r="D113" s="24">
        <v>79.3</v>
      </c>
      <c r="E113" s="12" t="s">
        <v>249</v>
      </c>
      <c r="F113" s="25" t="s">
        <v>250</v>
      </c>
      <c r="G113" s="24">
        <v>79.3</v>
      </c>
      <c r="H113" s="10" t="s">
        <v>18</v>
      </c>
      <c r="I113" s="6">
        <f t="shared" si="5"/>
        <v>2</v>
      </c>
      <c r="J113" s="8">
        <f t="shared" si="6"/>
        <v>158.6</v>
      </c>
    </row>
    <row r="114" spans="1:10" x14ac:dyDescent="0.15">
      <c r="A114" s="10">
        <v>113</v>
      </c>
      <c r="B114" s="6" t="s">
        <v>174</v>
      </c>
      <c r="C114" s="7" t="s">
        <v>122</v>
      </c>
      <c r="D114" s="24">
        <v>350.75</v>
      </c>
      <c r="E114" s="12" t="s">
        <v>249</v>
      </c>
      <c r="F114" s="25" t="s">
        <v>247</v>
      </c>
      <c r="G114" s="24">
        <v>350.75</v>
      </c>
      <c r="H114" s="10" t="s">
        <v>18</v>
      </c>
      <c r="I114" s="6">
        <f t="shared" si="5"/>
        <v>-2</v>
      </c>
      <c r="J114" s="8">
        <f t="shared" si="6"/>
        <v>-701.5</v>
      </c>
    </row>
    <row r="115" spans="1:10" x14ac:dyDescent="0.15">
      <c r="A115" s="10">
        <v>114</v>
      </c>
      <c r="B115" s="6" t="s">
        <v>175</v>
      </c>
      <c r="C115" s="7" t="s">
        <v>122</v>
      </c>
      <c r="D115" s="24">
        <v>721.84</v>
      </c>
      <c r="E115" s="12" t="s">
        <v>249</v>
      </c>
      <c r="F115" s="25" t="s">
        <v>247</v>
      </c>
      <c r="G115" s="24">
        <v>721.84</v>
      </c>
      <c r="H115" s="10" t="s">
        <v>18</v>
      </c>
      <c r="I115" s="6">
        <f t="shared" si="5"/>
        <v>-2</v>
      </c>
      <c r="J115" s="8">
        <f t="shared" si="6"/>
        <v>-1443.68</v>
      </c>
    </row>
    <row r="116" spans="1:10" x14ac:dyDescent="0.15">
      <c r="A116" s="10">
        <v>115</v>
      </c>
      <c r="B116" s="6" t="s">
        <v>176</v>
      </c>
      <c r="C116" s="7" t="s">
        <v>122</v>
      </c>
      <c r="D116" s="24">
        <v>659.66</v>
      </c>
      <c r="E116" s="12" t="s">
        <v>256</v>
      </c>
      <c r="F116" s="25" t="s">
        <v>258</v>
      </c>
      <c r="G116" s="24">
        <v>659.66</v>
      </c>
      <c r="H116" s="10" t="s">
        <v>18</v>
      </c>
      <c r="I116" s="6">
        <f t="shared" si="5"/>
        <v>6</v>
      </c>
      <c r="J116" s="8">
        <f t="shared" si="6"/>
        <v>3957.96</v>
      </c>
    </row>
    <row r="117" spans="1:10" x14ac:dyDescent="0.15">
      <c r="A117" s="10">
        <v>116</v>
      </c>
      <c r="B117" s="6" t="s">
        <v>177</v>
      </c>
      <c r="C117" s="7" t="s">
        <v>122</v>
      </c>
      <c r="D117" s="24">
        <v>4.88</v>
      </c>
      <c r="E117" s="12" t="s">
        <v>249</v>
      </c>
      <c r="F117" s="25" t="s">
        <v>251</v>
      </c>
      <c r="G117" s="24">
        <v>4.88</v>
      </c>
      <c r="H117" s="10" t="s">
        <v>18</v>
      </c>
      <c r="I117" s="6">
        <f t="shared" si="5"/>
        <v>5</v>
      </c>
      <c r="J117" s="8">
        <f t="shared" si="6"/>
        <v>24.4</v>
      </c>
    </row>
    <row r="118" spans="1:10" x14ac:dyDescent="0.15">
      <c r="A118" s="10">
        <v>117</v>
      </c>
      <c r="B118" s="6" t="s">
        <v>178</v>
      </c>
      <c r="C118" s="7" t="s">
        <v>233</v>
      </c>
      <c r="D118" s="24">
        <v>1263.76</v>
      </c>
      <c r="E118" s="12" t="s">
        <v>233</v>
      </c>
      <c r="F118" s="25" t="s">
        <v>250</v>
      </c>
      <c r="G118" s="24">
        <v>1263.76</v>
      </c>
      <c r="H118" s="10" t="s">
        <v>18</v>
      </c>
      <c r="I118" s="6">
        <f t="shared" si="5"/>
        <v>31</v>
      </c>
      <c r="J118" s="8">
        <f t="shared" si="6"/>
        <v>39176.559999999998</v>
      </c>
    </row>
    <row r="119" spans="1:10" x14ac:dyDescent="0.15">
      <c r="A119" s="10">
        <v>118</v>
      </c>
      <c r="B119" s="6" t="s">
        <v>179</v>
      </c>
      <c r="C119" s="7" t="s">
        <v>234</v>
      </c>
      <c r="D119" s="24">
        <v>927.2</v>
      </c>
      <c r="E119" s="12" t="s">
        <v>250</v>
      </c>
      <c r="F119" s="25" t="s">
        <v>266</v>
      </c>
      <c r="G119" s="24">
        <v>927.2</v>
      </c>
      <c r="H119" s="10" t="s">
        <v>18</v>
      </c>
      <c r="I119" s="6">
        <f t="shared" si="5"/>
        <v>1</v>
      </c>
      <c r="J119" s="8">
        <f t="shared" si="6"/>
        <v>927.2</v>
      </c>
    </row>
    <row r="120" spans="1:10" x14ac:dyDescent="0.15">
      <c r="A120" s="10">
        <v>119</v>
      </c>
      <c r="B120" s="6" t="s">
        <v>180</v>
      </c>
      <c r="C120" s="7" t="s">
        <v>235</v>
      </c>
      <c r="D120" s="24">
        <v>367.2</v>
      </c>
      <c r="E120" s="12" t="s">
        <v>235</v>
      </c>
      <c r="F120" s="25" t="s">
        <v>239</v>
      </c>
      <c r="G120" s="24">
        <v>313.2</v>
      </c>
      <c r="H120" s="10" t="s">
        <v>18</v>
      </c>
      <c r="I120" s="6">
        <f t="shared" si="5"/>
        <v>9</v>
      </c>
      <c r="J120" s="8">
        <f t="shared" si="6"/>
        <v>3304.7999999999997</v>
      </c>
    </row>
    <row r="121" spans="1:10" x14ac:dyDescent="0.15">
      <c r="A121" s="10">
        <v>120</v>
      </c>
      <c r="B121" s="6" t="s">
        <v>181</v>
      </c>
      <c r="C121" s="7" t="s">
        <v>235</v>
      </c>
      <c r="D121" s="24">
        <v>255</v>
      </c>
      <c r="E121" s="12" t="s">
        <v>235</v>
      </c>
      <c r="F121" s="25" t="s">
        <v>239</v>
      </c>
      <c r="G121" s="24">
        <v>217.5</v>
      </c>
      <c r="H121" s="10" t="s">
        <v>18</v>
      </c>
      <c r="I121" s="6">
        <f t="shared" si="5"/>
        <v>9</v>
      </c>
      <c r="J121" s="8">
        <f t="shared" si="6"/>
        <v>2295</v>
      </c>
    </row>
    <row r="122" spans="1:10" x14ac:dyDescent="0.15">
      <c r="A122" s="10">
        <v>121</v>
      </c>
      <c r="B122" s="6" t="s">
        <v>182</v>
      </c>
      <c r="C122" s="7" t="s">
        <v>235</v>
      </c>
      <c r="D122" s="24">
        <v>252.54</v>
      </c>
      <c r="E122" s="12" t="s">
        <v>256</v>
      </c>
      <c r="F122" s="25" t="s">
        <v>267</v>
      </c>
      <c r="G122" s="24">
        <v>252.54</v>
      </c>
      <c r="H122" s="10" t="s">
        <v>18</v>
      </c>
      <c r="I122" s="6">
        <f t="shared" si="5"/>
        <v>16</v>
      </c>
      <c r="J122" s="8">
        <f t="shared" si="6"/>
        <v>4040.64</v>
      </c>
    </row>
    <row r="123" spans="1:10" x14ac:dyDescent="0.15">
      <c r="A123" s="10">
        <v>122</v>
      </c>
      <c r="B123" s="6" t="s">
        <v>183</v>
      </c>
      <c r="C123" s="7" t="s">
        <v>236</v>
      </c>
      <c r="D123" s="24">
        <v>833.78</v>
      </c>
      <c r="E123" s="12" t="s">
        <v>236</v>
      </c>
      <c r="F123" s="25">
        <v>42830</v>
      </c>
      <c r="G123" s="24">
        <v>833.78</v>
      </c>
      <c r="H123" s="10" t="s">
        <v>18</v>
      </c>
      <c r="I123" s="6">
        <f t="shared" si="5"/>
        <v>-1</v>
      </c>
      <c r="J123" s="8">
        <f t="shared" si="6"/>
        <v>-833.78</v>
      </c>
    </row>
    <row r="124" spans="1:10" x14ac:dyDescent="0.15">
      <c r="A124" s="10">
        <v>123</v>
      </c>
      <c r="B124" s="6" t="s">
        <v>184</v>
      </c>
      <c r="C124" s="7" t="s">
        <v>236</v>
      </c>
      <c r="D124" s="24">
        <v>366</v>
      </c>
      <c r="E124" s="12" t="s">
        <v>258</v>
      </c>
      <c r="F124" s="25" t="s">
        <v>257</v>
      </c>
      <c r="G124" s="24">
        <v>366</v>
      </c>
      <c r="H124" s="10" t="s">
        <v>18</v>
      </c>
      <c r="I124" s="6">
        <f t="shared" si="5"/>
        <v>3</v>
      </c>
      <c r="J124" s="8">
        <f t="shared" si="6"/>
        <v>1098</v>
      </c>
    </row>
    <row r="125" spans="1:10" x14ac:dyDescent="0.15">
      <c r="A125" s="10">
        <v>124</v>
      </c>
      <c r="B125" s="6" t="s">
        <v>185</v>
      </c>
      <c r="C125" s="7" t="s">
        <v>236</v>
      </c>
      <c r="D125" s="24">
        <v>8233.15</v>
      </c>
      <c r="E125" s="12" t="s">
        <v>256</v>
      </c>
      <c r="F125" s="25" t="s">
        <v>258</v>
      </c>
      <c r="G125" s="24">
        <v>8233.15</v>
      </c>
      <c r="H125" s="10" t="s">
        <v>18</v>
      </c>
      <c r="I125" s="6">
        <f t="shared" si="5"/>
        <v>6</v>
      </c>
      <c r="J125" s="8">
        <f t="shared" si="6"/>
        <v>49398.899999999994</v>
      </c>
    </row>
    <row r="126" spans="1:10" x14ac:dyDescent="0.15">
      <c r="A126" s="10">
        <v>125</v>
      </c>
      <c r="B126" s="6" t="s">
        <v>186</v>
      </c>
      <c r="C126" s="7" t="s">
        <v>237</v>
      </c>
      <c r="D126" s="24">
        <v>592.9</v>
      </c>
      <c r="E126" s="12" t="s">
        <v>256</v>
      </c>
      <c r="F126" s="25" t="s">
        <v>258</v>
      </c>
      <c r="G126" s="24">
        <v>592.9</v>
      </c>
      <c r="H126" s="10" t="s">
        <v>18</v>
      </c>
      <c r="I126" s="6">
        <f t="shared" si="5"/>
        <v>6</v>
      </c>
      <c r="J126" s="8">
        <f t="shared" si="6"/>
        <v>3557.3999999999996</v>
      </c>
    </row>
    <row r="127" spans="1:10" x14ac:dyDescent="0.15">
      <c r="A127" s="10">
        <v>126</v>
      </c>
      <c r="B127" s="6" t="s">
        <v>187</v>
      </c>
      <c r="C127" s="7" t="s">
        <v>237</v>
      </c>
      <c r="D127" s="24">
        <v>2958.8</v>
      </c>
      <c r="E127" s="12" t="s">
        <v>268</v>
      </c>
      <c r="F127" s="25" t="s">
        <v>269</v>
      </c>
      <c r="G127" s="24">
        <v>2958.8</v>
      </c>
      <c r="H127" s="10" t="s">
        <v>18</v>
      </c>
      <c r="I127" s="6">
        <f t="shared" si="5"/>
        <v>-52</v>
      </c>
      <c r="J127" s="8">
        <f t="shared" si="6"/>
        <v>-153857.60000000001</v>
      </c>
    </row>
    <row r="128" spans="1:10" x14ac:dyDescent="0.15">
      <c r="A128" s="10">
        <v>127</v>
      </c>
      <c r="B128" s="6" t="s">
        <v>188</v>
      </c>
      <c r="C128" s="7" t="s">
        <v>238</v>
      </c>
      <c r="D128" s="24">
        <v>9533.91</v>
      </c>
      <c r="E128" s="12" t="s">
        <v>238</v>
      </c>
      <c r="F128" s="25" t="s">
        <v>270</v>
      </c>
      <c r="G128" s="24">
        <v>9533.91</v>
      </c>
      <c r="H128" s="10" t="s">
        <v>18</v>
      </c>
      <c r="I128" s="6">
        <f t="shared" si="5"/>
        <v>7</v>
      </c>
      <c r="J128" s="8">
        <f t="shared" si="6"/>
        <v>66737.37</v>
      </c>
    </row>
    <row r="129" spans="1:10" x14ac:dyDescent="0.15">
      <c r="A129" s="10">
        <v>128</v>
      </c>
      <c r="B129" s="6" t="s">
        <v>189</v>
      </c>
      <c r="C129" s="7" t="s">
        <v>238</v>
      </c>
      <c r="D129" s="24">
        <v>489.05</v>
      </c>
      <c r="E129" s="12" t="s">
        <v>271</v>
      </c>
      <c r="F129" s="25" t="s">
        <v>267</v>
      </c>
      <c r="G129" s="24">
        <v>489.05</v>
      </c>
      <c r="H129" s="10" t="s">
        <v>18</v>
      </c>
      <c r="I129" s="6">
        <f t="shared" si="5"/>
        <v>5</v>
      </c>
      <c r="J129" s="8">
        <f t="shared" si="6"/>
        <v>2445.25</v>
      </c>
    </row>
    <row r="130" spans="1:10" x14ac:dyDescent="0.15">
      <c r="A130" s="10">
        <v>129</v>
      </c>
      <c r="B130" s="6" t="s">
        <v>190</v>
      </c>
      <c r="C130" s="7" t="s">
        <v>238</v>
      </c>
      <c r="D130" s="24">
        <v>22599.5</v>
      </c>
      <c r="E130" s="12" t="s">
        <v>272</v>
      </c>
      <c r="F130" s="25" t="s">
        <v>273</v>
      </c>
      <c r="G130" s="24">
        <v>22599.5</v>
      </c>
      <c r="H130" s="10" t="s">
        <v>18</v>
      </c>
      <c r="I130" s="6">
        <f t="shared" si="5"/>
        <v>14</v>
      </c>
      <c r="J130" s="8">
        <f t="shared" si="6"/>
        <v>316393</v>
      </c>
    </row>
    <row r="131" spans="1:10" x14ac:dyDescent="0.15">
      <c r="A131" s="10">
        <v>130</v>
      </c>
      <c r="B131" s="6" t="s">
        <v>191</v>
      </c>
      <c r="C131" s="7" t="s">
        <v>239</v>
      </c>
      <c r="D131" s="24">
        <v>1089.51</v>
      </c>
      <c r="E131" s="12" t="s">
        <v>256</v>
      </c>
      <c r="F131" s="25" t="s">
        <v>258</v>
      </c>
      <c r="G131" s="24">
        <v>1089.51</v>
      </c>
      <c r="H131" s="10" t="s">
        <v>18</v>
      </c>
      <c r="I131" s="6">
        <f t="shared" si="5"/>
        <v>6</v>
      </c>
      <c r="J131" s="8">
        <f t="shared" si="6"/>
        <v>6537.0599999999995</v>
      </c>
    </row>
    <row r="132" spans="1:10" x14ac:dyDescent="0.15">
      <c r="A132" s="10">
        <v>131</v>
      </c>
      <c r="B132" s="6" t="s">
        <v>192</v>
      </c>
      <c r="C132" s="7" t="s">
        <v>239</v>
      </c>
      <c r="D132" s="24">
        <v>314.87</v>
      </c>
      <c r="E132" s="12" t="s">
        <v>239</v>
      </c>
      <c r="F132" s="25" t="s">
        <v>247</v>
      </c>
      <c r="G132" s="24">
        <v>314.87</v>
      </c>
      <c r="H132" s="10" t="s">
        <v>18</v>
      </c>
      <c r="I132" s="6">
        <f t="shared" si="5"/>
        <v>16</v>
      </c>
      <c r="J132" s="8">
        <f t="shared" si="6"/>
        <v>5037.92</v>
      </c>
    </row>
    <row r="133" spans="1:10" x14ac:dyDescent="0.15">
      <c r="A133" s="10">
        <v>132</v>
      </c>
      <c r="B133" s="6" t="s">
        <v>193</v>
      </c>
      <c r="C133" s="7" t="s">
        <v>240</v>
      </c>
      <c r="D133" s="24">
        <v>90</v>
      </c>
      <c r="E133" s="12" t="s">
        <v>240</v>
      </c>
      <c r="F133" s="25">
        <v>42829</v>
      </c>
      <c r="G133" s="24">
        <v>90</v>
      </c>
      <c r="H133" s="10" t="s">
        <v>18</v>
      </c>
      <c r="I133" s="6">
        <f t="shared" si="5"/>
        <v>-9</v>
      </c>
      <c r="J133" s="8">
        <f t="shared" si="6"/>
        <v>-810</v>
      </c>
    </row>
    <row r="134" spans="1:10" x14ac:dyDescent="0.15">
      <c r="A134" s="10">
        <v>133</v>
      </c>
      <c r="B134" s="6" t="s">
        <v>194</v>
      </c>
      <c r="C134" s="7" t="s">
        <v>240</v>
      </c>
      <c r="D134" s="24">
        <v>68019.070000000007</v>
      </c>
      <c r="E134" s="12" t="s">
        <v>249</v>
      </c>
      <c r="F134" s="25" t="s">
        <v>262</v>
      </c>
      <c r="G134" s="24">
        <v>68019.070000000007</v>
      </c>
      <c r="H134" s="10" t="s">
        <v>18</v>
      </c>
      <c r="I134" s="6">
        <f t="shared" si="5"/>
        <v>15</v>
      </c>
      <c r="J134" s="8">
        <f t="shared" si="6"/>
        <v>1020286.05</v>
      </c>
    </row>
    <row r="135" spans="1:10" x14ac:dyDescent="0.15">
      <c r="A135" s="10">
        <v>134</v>
      </c>
      <c r="B135" s="6" t="s">
        <v>195</v>
      </c>
      <c r="C135" s="7" t="s">
        <v>240</v>
      </c>
      <c r="D135" s="24">
        <v>173388.34</v>
      </c>
      <c r="E135" s="12" t="s">
        <v>249</v>
      </c>
      <c r="F135" s="25" t="s">
        <v>262</v>
      </c>
      <c r="G135" s="24">
        <v>173388.34</v>
      </c>
      <c r="H135" s="10" t="s">
        <v>18</v>
      </c>
      <c r="I135" s="6">
        <f t="shared" si="5"/>
        <v>15</v>
      </c>
      <c r="J135" s="8">
        <f t="shared" si="6"/>
        <v>2600825.1</v>
      </c>
    </row>
    <row r="136" spans="1:10" x14ac:dyDescent="0.15">
      <c r="A136" s="10">
        <v>135</v>
      </c>
      <c r="B136" s="6" t="s">
        <v>196</v>
      </c>
      <c r="C136" s="7" t="s">
        <v>240</v>
      </c>
      <c r="D136" s="24">
        <v>64630.02</v>
      </c>
      <c r="E136" s="12" t="s">
        <v>249</v>
      </c>
      <c r="F136" s="25" t="s">
        <v>270</v>
      </c>
      <c r="G136" s="24">
        <v>64630.02</v>
      </c>
      <c r="H136" s="10" t="s">
        <v>18</v>
      </c>
      <c r="I136" s="6">
        <f t="shared" si="5"/>
        <v>-12</v>
      </c>
      <c r="J136" s="8">
        <f t="shared" si="6"/>
        <v>-775560.24</v>
      </c>
    </row>
    <row r="137" spans="1:10" x14ac:dyDescent="0.15">
      <c r="A137" s="10">
        <v>136</v>
      </c>
      <c r="B137" s="6" t="s">
        <v>197</v>
      </c>
      <c r="C137" s="7" t="s">
        <v>241</v>
      </c>
      <c r="D137" s="24">
        <v>2948.23</v>
      </c>
      <c r="E137" s="12" t="s">
        <v>241</v>
      </c>
      <c r="F137" s="25" t="s">
        <v>270</v>
      </c>
      <c r="G137" s="24">
        <v>2948.23</v>
      </c>
      <c r="H137" s="10" t="s">
        <v>18</v>
      </c>
      <c r="I137" s="6">
        <f t="shared" si="5"/>
        <v>4</v>
      </c>
      <c r="J137" s="8">
        <f t="shared" si="6"/>
        <v>11792.92</v>
      </c>
    </row>
    <row r="138" spans="1:10" x14ac:dyDescent="0.15">
      <c r="A138" s="10">
        <v>137</v>
      </c>
      <c r="B138" s="6" t="s">
        <v>198</v>
      </c>
      <c r="C138" s="7" t="s">
        <v>241</v>
      </c>
      <c r="D138" s="24">
        <v>508.5</v>
      </c>
      <c r="E138" s="12" t="s">
        <v>256</v>
      </c>
      <c r="F138" s="25" t="s">
        <v>258</v>
      </c>
      <c r="G138" s="24">
        <v>508.5</v>
      </c>
      <c r="H138" s="10" t="s">
        <v>18</v>
      </c>
      <c r="I138" s="6">
        <f t="shared" si="5"/>
        <v>6</v>
      </c>
      <c r="J138" s="8">
        <f t="shared" si="6"/>
        <v>3051</v>
      </c>
    </row>
    <row r="139" spans="1:10" x14ac:dyDescent="0.15">
      <c r="A139" s="10">
        <v>138</v>
      </c>
      <c r="B139" s="6" t="s">
        <v>199</v>
      </c>
      <c r="C139" s="7" t="s">
        <v>242</v>
      </c>
      <c r="D139" s="24">
        <v>366</v>
      </c>
      <c r="E139" s="12" t="s">
        <v>274</v>
      </c>
      <c r="F139" s="25" t="s">
        <v>275</v>
      </c>
      <c r="G139" s="24">
        <v>366</v>
      </c>
      <c r="H139" s="10" t="s">
        <v>18</v>
      </c>
      <c r="I139" s="6">
        <f t="shared" si="5"/>
        <v>-4</v>
      </c>
      <c r="J139" s="8">
        <f t="shared" si="6"/>
        <v>-1464</v>
      </c>
    </row>
    <row r="140" spans="1:10" x14ac:dyDescent="0.15">
      <c r="A140" s="10">
        <v>139</v>
      </c>
      <c r="B140" s="6" t="s">
        <v>200</v>
      </c>
      <c r="C140" s="7" t="s">
        <v>243</v>
      </c>
      <c r="D140" s="24">
        <v>366</v>
      </c>
      <c r="E140" s="12" t="s">
        <v>276</v>
      </c>
      <c r="F140" s="25" t="s">
        <v>267</v>
      </c>
      <c r="G140" s="24">
        <v>366</v>
      </c>
      <c r="H140" s="10" t="s">
        <v>18</v>
      </c>
      <c r="I140" s="6">
        <f t="shared" ref="I140:I167" si="7">F140-E140</f>
        <v>-5</v>
      </c>
      <c r="J140" s="8">
        <f t="shared" ref="J140:J167" si="8">I140*D140</f>
        <v>-1830</v>
      </c>
    </row>
    <row r="141" spans="1:10" x14ac:dyDescent="0.15">
      <c r="A141" s="10">
        <v>140</v>
      </c>
      <c r="B141" s="6" t="s">
        <v>201</v>
      </c>
      <c r="C141" s="7" t="s">
        <v>244</v>
      </c>
      <c r="D141" s="24">
        <v>6100</v>
      </c>
      <c r="E141" s="12" t="s">
        <v>256</v>
      </c>
      <c r="F141" s="25" t="s">
        <v>277</v>
      </c>
      <c r="G141" s="24">
        <v>6100</v>
      </c>
      <c r="H141" s="10" t="s">
        <v>18</v>
      </c>
      <c r="I141" s="6">
        <f t="shared" si="7"/>
        <v>22</v>
      </c>
      <c r="J141" s="8">
        <f t="shared" si="8"/>
        <v>134200</v>
      </c>
    </row>
    <row r="142" spans="1:10" x14ac:dyDescent="0.15">
      <c r="A142" s="10">
        <v>141</v>
      </c>
      <c r="B142" s="6" t="s">
        <v>202</v>
      </c>
      <c r="C142" s="7" t="s">
        <v>245</v>
      </c>
      <c r="D142" s="24">
        <v>1585.23</v>
      </c>
      <c r="E142" s="12" t="s">
        <v>249</v>
      </c>
      <c r="F142" s="25" t="s">
        <v>250</v>
      </c>
      <c r="G142" s="24">
        <v>1585.23</v>
      </c>
      <c r="H142" s="10" t="s">
        <v>18</v>
      </c>
      <c r="I142" s="6">
        <f t="shared" si="7"/>
        <v>2</v>
      </c>
      <c r="J142" s="8">
        <f t="shared" si="8"/>
        <v>3170.46</v>
      </c>
    </row>
    <row r="143" spans="1:10" x14ac:dyDescent="0.15">
      <c r="A143" s="10">
        <v>142</v>
      </c>
      <c r="B143" s="6" t="s">
        <v>203</v>
      </c>
      <c r="C143" s="7" t="s">
        <v>245</v>
      </c>
      <c r="D143" s="24">
        <v>1945.5</v>
      </c>
      <c r="E143" s="12" t="s">
        <v>245</v>
      </c>
      <c r="F143" s="25" t="s">
        <v>263</v>
      </c>
      <c r="G143" s="24">
        <v>1638.83</v>
      </c>
      <c r="H143" s="10" t="s">
        <v>18</v>
      </c>
      <c r="I143" s="6">
        <f t="shared" si="7"/>
        <v>21</v>
      </c>
      <c r="J143" s="8">
        <f t="shared" si="8"/>
        <v>40855.5</v>
      </c>
    </row>
    <row r="144" spans="1:10" x14ac:dyDescent="0.15">
      <c r="A144" s="10">
        <v>143</v>
      </c>
      <c r="B144" s="6" t="s">
        <v>204</v>
      </c>
      <c r="C144" s="7" t="s">
        <v>246</v>
      </c>
      <c r="D144" s="24">
        <v>1171.2</v>
      </c>
      <c r="E144" s="12" t="s">
        <v>278</v>
      </c>
      <c r="F144" s="25" t="s">
        <v>258</v>
      </c>
      <c r="G144" s="24">
        <v>1171.2</v>
      </c>
      <c r="H144" s="10" t="s">
        <v>18</v>
      </c>
      <c r="I144" s="6">
        <f t="shared" si="7"/>
        <v>10</v>
      </c>
      <c r="J144" s="8">
        <f t="shared" si="8"/>
        <v>11712</v>
      </c>
    </row>
    <row r="145" spans="1:10" x14ac:dyDescent="0.15">
      <c r="A145" s="10">
        <v>144</v>
      </c>
      <c r="B145" s="6" t="s">
        <v>205</v>
      </c>
      <c r="C145" s="7" t="s">
        <v>247</v>
      </c>
      <c r="D145" s="24">
        <v>599.20000000000005</v>
      </c>
      <c r="E145" s="12" t="s">
        <v>256</v>
      </c>
      <c r="F145" s="25" t="s">
        <v>258</v>
      </c>
      <c r="G145" s="24">
        <v>527.20000000000005</v>
      </c>
      <c r="H145" s="10" t="s">
        <v>18</v>
      </c>
      <c r="I145" s="6">
        <f t="shared" si="7"/>
        <v>6</v>
      </c>
      <c r="J145" s="8">
        <f t="shared" si="8"/>
        <v>3595.2000000000003</v>
      </c>
    </row>
    <row r="146" spans="1:10" x14ac:dyDescent="0.15">
      <c r="A146" s="10">
        <v>145</v>
      </c>
      <c r="B146" s="6" t="s">
        <v>206</v>
      </c>
      <c r="C146" s="7" t="s">
        <v>247</v>
      </c>
      <c r="D146" s="24">
        <v>2548.89</v>
      </c>
      <c r="E146" s="12" t="s">
        <v>256</v>
      </c>
      <c r="F146" s="25" t="s">
        <v>258</v>
      </c>
      <c r="G146" s="24">
        <v>2165.3200000000002</v>
      </c>
      <c r="H146" s="10" t="s">
        <v>18</v>
      </c>
      <c r="I146" s="6">
        <f t="shared" si="7"/>
        <v>6</v>
      </c>
      <c r="J146" s="8">
        <f t="shared" si="8"/>
        <v>15293.34</v>
      </c>
    </row>
    <row r="147" spans="1:10" x14ac:dyDescent="0.15">
      <c r="A147" s="10">
        <v>146</v>
      </c>
      <c r="B147" s="6" t="s">
        <v>207</v>
      </c>
      <c r="C147" s="7" t="s">
        <v>247</v>
      </c>
      <c r="D147" s="24">
        <v>350.75</v>
      </c>
      <c r="E147" s="12" t="s">
        <v>256</v>
      </c>
      <c r="F147" s="25" t="s">
        <v>258</v>
      </c>
      <c r="G147" s="24">
        <v>350.75</v>
      </c>
      <c r="H147" s="10" t="s">
        <v>18</v>
      </c>
      <c r="I147" s="6">
        <f t="shared" si="7"/>
        <v>6</v>
      </c>
      <c r="J147" s="8">
        <f t="shared" si="8"/>
        <v>2104.5</v>
      </c>
    </row>
    <row r="148" spans="1:10" x14ac:dyDescent="0.15">
      <c r="A148" s="10">
        <v>147</v>
      </c>
      <c r="B148" s="6" t="s">
        <v>208</v>
      </c>
      <c r="C148" s="7" t="s">
        <v>247</v>
      </c>
      <c r="D148" s="24">
        <v>721.84</v>
      </c>
      <c r="E148" s="12" t="s">
        <v>256</v>
      </c>
      <c r="F148" s="25" t="s">
        <v>258</v>
      </c>
      <c r="G148" s="24">
        <v>721.84</v>
      </c>
      <c r="H148" s="10" t="s">
        <v>18</v>
      </c>
      <c r="I148" s="6">
        <f t="shared" si="7"/>
        <v>6</v>
      </c>
      <c r="J148" s="8">
        <f t="shared" si="8"/>
        <v>4331.04</v>
      </c>
    </row>
    <row r="149" spans="1:10" x14ac:dyDescent="0.15">
      <c r="A149" s="10">
        <v>148</v>
      </c>
      <c r="B149" s="6" t="s">
        <v>209</v>
      </c>
      <c r="C149" s="7" t="s">
        <v>247</v>
      </c>
      <c r="D149" s="24">
        <v>329.4</v>
      </c>
      <c r="E149" s="12" t="s">
        <v>256</v>
      </c>
      <c r="F149" s="25" t="s">
        <v>258</v>
      </c>
      <c r="G149" s="24">
        <v>329.4</v>
      </c>
      <c r="H149" s="10" t="s">
        <v>18</v>
      </c>
      <c r="I149" s="6">
        <f t="shared" si="7"/>
        <v>6</v>
      </c>
      <c r="J149" s="8">
        <f t="shared" si="8"/>
        <v>1976.3999999999999</v>
      </c>
    </row>
    <row r="150" spans="1:10" x14ac:dyDescent="0.15">
      <c r="A150" s="10">
        <v>149</v>
      </c>
      <c r="B150" s="6" t="s">
        <v>210</v>
      </c>
      <c r="C150" s="7" t="s">
        <v>247</v>
      </c>
      <c r="D150" s="24">
        <v>6466</v>
      </c>
      <c r="E150" s="12" t="s">
        <v>256</v>
      </c>
      <c r="F150" s="25" t="s">
        <v>258</v>
      </c>
      <c r="G150" s="24">
        <v>6466</v>
      </c>
      <c r="H150" s="10" t="s">
        <v>18</v>
      </c>
      <c r="I150" s="6">
        <f t="shared" si="7"/>
        <v>6</v>
      </c>
      <c r="J150" s="8">
        <f t="shared" si="8"/>
        <v>38796</v>
      </c>
    </row>
    <row r="151" spans="1:10" x14ac:dyDescent="0.15">
      <c r="A151" s="10">
        <v>150</v>
      </c>
      <c r="B151" s="6" t="s">
        <v>211</v>
      </c>
      <c r="C151" s="7" t="s">
        <v>248</v>
      </c>
      <c r="D151" s="24">
        <v>4790.76</v>
      </c>
      <c r="E151" s="12" t="s">
        <v>256</v>
      </c>
      <c r="F151" s="25" t="s">
        <v>258</v>
      </c>
      <c r="G151" s="24">
        <v>4790.76</v>
      </c>
      <c r="H151" s="10" t="s">
        <v>18</v>
      </c>
      <c r="I151" s="6">
        <f t="shared" si="7"/>
        <v>6</v>
      </c>
      <c r="J151" s="8">
        <f t="shared" si="8"/>
        <v>28744.560000000001</v>
      </c>
    </row>
    <row r="152" spans="1:10" x14ac:dyDescent="0.15">
      <c r="A152" s="10">
        <v>151</v>
      </c>
      <c r="B152" s="6" t="s">
        <v>212</v>
      </c>
      <c r="C152" s="7" t="s">
        <v>249</v>
      </c>
      <c r="D152" s="24">
        <v>559.98</v>
      </c>
      <c r="E152" s="12" t="s">
        <v>256</v>
      </c>
      <c r="F152" s="25" t="s">
        <v>258</v>
      </c>
      <c r="G152" s="24">
        <v>559.98</v>
      </c>
      <c r="H152" s="10" t="s">
        <v>18</v>
      </c>
      <c r="I152" s="6">
        <f t="shared" si="7"/>
        <v>6</v>
      </c>
      <c r="J152" s="8">
        <f t="shared" si="8"/>
        <v>3359.88</v>
      </c>
    </row>
    <row r="153" spans="1:10" x14ac:dyDescent="0.15">
      <c r="A153" s="10">
        <v>152</v>
      </c>
      <c r="B153" s="6" t="s">
        <v>213</v>
      </c>
      <c r="C153" s="7" t="s">
        <v>249</v>
      </c>
      <c r="D153" s="24">
        <v>17067.8</v>
      </c>
      <c r="E153" s="12" t="s">
        <v>256</v>
      </c>
      <c r="F153" s="25" t="s">
        <v>277</v>
      </c>
      <c r="G153" s="24">
        <v>17067.8</v>
      </c>
      <c r="H153" s="10" t="s">
        <v>18</v>
      </c>
      <c r="I153" s="6">
        <f t="shared" si="7"/>
        <v>22</v>
      </c>
      <c r="J153" s="8">
        <f t="shared" si="8"/>
        <v>375491.6</v>
      </c>
    </row>
    <row r="154" spans="1:10" x14ac:dyDescent="0.15">
      <c r="A154" s="10">
        <v>153</v>
      </c>
      <c r="B154" s="6" t="s">
        <v>214</v>
      </c>
      <c r="C154" s="7" t="s">
        <v>250</v>
      </c>
      <c r="D154" s="24">
        <v>2781.27</v>
      </c>
      <c r="E154" s="12" t="s">
        <v>279</v>
      </c>
      <c r="F154" s="25" t="s">
        <v>258</v>
      </c>
      <c r="G154" s="24">
        <v>2781.27</v>
      </c>
      <c r="H154" s="10" t="s">
        <v>18</v>
      </c>
      <c r="I154" s="6">
        <f t="shared" si="7"/>
        <v>4</v>
      </c>
      <c r="J154" s="8">
        <f t="shared" si="8"/>
        <v>11125.08</v>
      </c>
    </row>
    <row r="155" spans="1:10" x14ac:dyDescent="0.15">
      <c r="A155" s="10">
        <v>154</v>
      </c>
      <c r="B155" s="6" t="s">
        <v>215</v>
      </c>
      <c r="C155" s="7" t="s">
        <v>250</v>
      </c>
      <c r="D155" s="24">
        <v>927.2</v>
      </c>
      <c r="E155" s="12" t="s">
        <v>268</v>
      </c>
      <c r="F155" s="25" t="s">
        <v>280</v>
      </c>
      <c r="G155" s="24">
        <v>927.2</v>
      </c>
      <c r="H155" s="10" t="s">
        <v>18</v>
      </c>
      <c r="I155" s="6">
        <f t="shared" si="7"/>
        <v>-29</v>
      </c>
      <c r="J155" s="8">
        <f t="shared" si="8"/>
        <v>-26888.800000000003</v>
      </c>
    </row>
    <row r="156" spans="1:10" x14ac:dyDescent="0.15">
      <c r="A156" s="10">
        <v>155</v>
      </c>
      <c r="B156" s="6" t="s">
        <v>216</v>
      </c>
      <c r="C156" s="7" t="s">
        <v>250</v>
      </c>
      <c r="D156" s="24">
        <v>3050</v>
      </c>
      <c r="E156" s="12" t="s">
        <v>250</v>
      </c>
      <c r="F156" s="25" t="s">
        <v>263</v>
      </c>
      <c r="G156" s="24">
        <v>3050</v>
      </c>
      <c r="H156" s="10" t="s">
        <v>18</v>
      </c>
      <c r="I156" s="6">
        <f t="shared" si="7"/>
        <v>15</v>
      </c>
      <c r="J156" s="8">
        <f t="shared" si="8"/>
        <v>45750</v>
      </c>
    </row>
    <row r="157" spans="1:10" x14ac:dyDescent="0.15">
      <c r="A157" s="10">
        <v>156</v>
      </c>
      <c r="B157" s="6" t="s">
        <v>217</v>
      </c>
      <c r="C157" s="7" t="s">
        <v>251</v>
      </c>
      <c r="D157" s="24">
        <v>239.9</v>
      </c>
      <c r="E157" s="12" t="s">
        <v>251</v>
      </c>
      <c r="F157" s="25" t="s">
        <v>263</v>
      </c>
      <c r="G157" s="24">
        <v>239.9</v>
      </c>
      <c r="H157" s="10" t="s">
        <v>18</v>
      </c>
      <c r="I157" s="6">
        <f t="shared" si="7"/>
        <v>12</v>
      </c>
      <c r="J157" s="8">
        <f t="shared" si="8"/>
        <v>2878.8</v>
      </c>
    </row>
    <row r="158" spans="1:10" x14ac:dyDescent="0.15">
      <c r="A158" s="10">
        <v>157</v>
      </c>
      <c r="B158" s="6" t="s">
        <v>218</v>
      </c>
      <c r="C158" s="7" t="s">
        <v>252</v>
      </c>
      <c r="D158" s="24">
        <v>510</v>
      </c>
      <c r="E158" s="12" t="s">
        <v>252</v>
      </c>
      <c r="F158" s="25" t="s">
        <v>263</v>
      </c>
      <c r="G158" s="24">
        <v>435</v>
      </c>
      <c r="H158" s="10" t="s">
        <v>18</v>
      </c>
      <c r="I158" s="6">
        <f t="shared" si="7"/>
        <v>9</v>
      </c>
      <c r="J158" s="8">
        <f t="shared" si="8"/>
        <v>4590</v>
      </c>
    </row>
    <row r="159" spans="1:10" x14ac:dyDescent="0.15">
      <c r="A159" s="10">
        <v>158</v>
      </c>
      <c r="B159" s="6" t="s">
        <v>219</v>
      </c>
      <c r="C159" s="7" t="s">
        <v>252</v>
      </c>
      <c r="D159" s="24">
        <v>1416.46</v>
      </c>
      <c r="E159" s="12" t="s">
        <v>281</v>
      </c>
      <c r="F159" s="25" t="s">
        <v>267</v>
      </c>
      <c r="G159" s="24">
        <v>1416.46</v>
      </c>
      <c r="H159" s="10" t="s">
        <v>18</v>
      </c>
      <c r="I159" s="6">
        <f t="shared" si="7"/>
        <v>8</v>
      </c>
      <c r="J159" s="8">
        <f t="shared" si="8"/>
        <v>11331.68</v>
      </c>
    </row>
    <row r="160" spans="1:10" x14ac:dyDescent="0.15">
      <c r="A160" s="10">
        <v>159</v>
      </c>
      <c r="B160" s="6" t="s">
        <v>220</v>
      </c>
      <c r="C160" s="7" t="s">
        <v>253</v>
      </c>
      <c r="D160" s="24">
        <v>244</v>
      </c>
      <c r="E160" s="12" t="s">
        <v>282</v>
      </c>
      <c r="F160" s="25" t="s">
        <v>277</v>
      </c>
      <c r="G160" s="24">
        <v>244</v>
      </c>
      <c r="H160" s="10" t="s">
        <v>18</v>
      </c>
      <c r="I160" s="6">
        <f t="shared" si="7"/>
        <v>10</v>
      </c>
      <c r="J160" s="8">
        <f t="shared" si="8"/>
        <v>2440</v>
      </c>
    </row>
    <row r="161" spans="1:10" x14ac:dyDescent="0.15">
      <c r="A161" s="10">
        <v>160</v>
      </c>
      <c r="B161" s="6" t="s">
        <v>221</v>
      </c>
      <c r="C161" s="7" t="s">
        <v>253</v>
      </c>
      <c r="D161" s="24">
        <v>28</v>
      </c>
      <c r="E161" s="12" t="s">
        <v>282</v>
      </c>
      <c r="F161" s="25" t="s">
        <v>267</v>
      </c>
      <c r="G161" s="24">
        <v>28</v>
      </c>
      <c r="H161" s="10" t="s">
        <v>18</v>
      </c>
      <c r="I161" s="6">
        <f t="shared" si="7"/>
        <v>4</v>
      </c>
      <c r="J161" s="8">
        <f t="shared" si="8"/>
        <v>112</v>
      </c>
    </row>
    <row r="162" spans="1:10" x14ac:dyDescent="0.15">
      <c r="A162" s="10">
        <v>161</v>
      </c>
      <c r="B162" s="6" t="s">
        <v>222</v>
      </c>
      <c r="C162" s="7" t="s">
        <v>254</v>
      </c>
      <c r="D162" s="24">
        <v>12210.13</v>
      </c>
      <c r="E162" s="12" t="s">
        <v>274</v>
      </c>
      <c r="F162" s="25" t="s">
        <v>277</v>
      </c>
      <c r="G162" s="24">
        <v>12210.13</v>
      </c>
      <c r="H162" s="10" t="s">
        <v>18</v>
      </c>
      <c r="I162" s="6">
        <f t="shared" si="7"/>
        <v>3</v>
      </c>
      <c r="J162" s="8">
        <f t="shared" si="8"/>
        <v>36630.39</v>
      </c>
    </row>
    <row r="163" spans="1:10" x14ac:dyDescent="0.15">
      <c r="A163" s="10">
        <v>162</v>
      </c>
      <c r="B163" s="6" t="s">
        <v>223</v>
      </c>
      <c r="C163" s="7" t="s">
        <v>255</v>
      </c>
      <c r="D163" s="24">
        <v>570.96</v>
      </c>
      <c r="E163" s="12" t="s">
        <v>255</v>
      </c>
      <c r="F163" s="25" t="s">
        <v>258</v>
      </c>
      <c r="G163" s="24">
        <v>570.96</v>
      </c>
      <c r="H163" s="10" t="s">
        <v>18</v>
      </c>
      <c r="I163" s="6">
        <f t="shared" si="7"/>
        <v>7</v>
      </c>
      <c r="J163" s="8">
        <f t="shared" si="8"/>
        <v>3996.7200000000003</v>
      </c>
    </row>
    <row r="164" spans="1:10" x14ac:dyDescent="0.15">
      <c r="A164" s="10">
        <v>163</v>
      </c>
      <c r="B164" s="6" t="s">
        <v>224</v>
      </c>
      <c r="C164" s="7" t="s">
        <v>255</v>
      </c>
      <c r="D164" s="24">
        <v>49.89</v>
      </c>
      <c r="E164" s="12" t="s">
        <v>255</v>
      </c>
      <c r="F164" s="25" t="s">
        <v>283</v>
      </c>
      <c r="G164" s="24">
        <v>49.89</v>
      </c>
      <c r="H164" s="10" t="s">
        <v>18</v>
      </c>
      <c r="I164" s="6">
        <f t="shared" si="7"/>
        <v>14</v>
      </c>
      <c r="J164" s="8">
        <f t="shared" si="8"/>
        <v>698.46</v>
      </c>
    </row>
    <row r="165" spans="1:10" x14ac:dyDescent="0.15">
      <c r="A165" s="10">
        <v>164</v>
      </c>
      <c r="B165" s="6" t="s">
        <v>225</v>
      </c>
      <c r="C165" s="7" t="s">
        <v>255</v>
      </c>
      <c r="D165" s="24">
        <v>13810.6</v>
      </c>
      <c r="E165" s="12" t="s">
        <v>255</v>
      </c>
      <c r="F165" s="25" t="s">
        <v>283</v>
      </c>
      <c r="G165" s="24">
        <v>13810.6</v>
      </c>
      <c r="H165" s="10" t="s">
        <v>18</v>
      </c>
      <c r="I165" s="6">
        <f t="shared" si="7"/>
        <v>14</v>
      </c>
      <c r="J165" s="8">
        <f t="shared" si="8"/>
        <v>193348.4</v>
      </c>
    </row>
    <row r="166" spans="1:10" x14ac:dyDescent="0.15">
      <c r="A166" s="10">
        <v>165</v>
      </c>
      <c r="B166" s="6" t="s">
        <v>226</v>
      </c>
      <c r="C166" s="7" t="s">
        <v>256</v>
      </c>
      <c r="D166" s="24">
        <v>269.62</v>
      </c>
      <c r="E166" s="12" t="s">
        <v>256</v>
      </c>
      <c r="F166" s="25" t="s">
        <v>277</v>
      </c>
      <c r="G166" s="24">
        <v>269.62</v>
      </c>
      <c r="H166" s="10" t="s">
        <v>18</v>
      </c>
      <c r="I166" s="6">
        <f t="shared" si="7"/>
        <v>22</v>
      </c>
      <c r="J166" s="8">
        <f t="shared" si="8"/>
        <v>5931.64</v>
      </c>
    </row>
    <row r="167" spans="1:10" x14ac:dyDescent="0.15">
      <c r="A167" s="10">
        <v>166</v>
      </c>
      <c r="B167" s="6" t="s">
        <v>227</v>
      </c>
      <c r="C167" s="7" t="s">
        <v>257</v>
      </c>
      <c r="D167" s="24">
        <v>149.94</v>
      </c>
      <c r="E167" s="12" t="s">
        <v>257</v>
      </c>
      <c r="F167" s="25" t="s">
        <v>267</v>
      </c>
      <c r="G167" s="24">
        <v>149.94</v>
      </c>
      <c r="H167" s="10" t="s">
        <v>18</v>
      </c>
      <c r="I167" s="6">
        <f t="shared" si="7"/>
        <v>7</v>
      </c>
      <c r="J167" s="8">
        <f t="shared" si="8"/>
        <v>1049.58</v>
      </c>
    </row>
    <row r="168" spans="1:10" x14ac:dyDescent="0.15">
      <c r="A168" s="10">
        <v>167</v>
      </c>
      <c r="B168" s="6" t="s">
        <v>284</v>
      </c>
      <c r="C168" s="7" t="s">
        <v>115</v>
      </c>
      <c r="D168" s="24">
        <v>16953.669999999998</v>
      </c>
      <c r="E168" s="12" t="s">
        <v>473</v>
      </c>
      <c r="F168" s="25" t="s">
        <v>486</v>
      </c>
      <c r="G168" s="24">
        <v>16953.669999999998</v>
      </c>
      <c r="H168" s="10" t="s">
        <v>19</v>
      </c>
      <c r="I168" s="6">
        <f t="shared" ref="I168:I231" si="9">F168-E168</f>
        <v>46</v>
      </c>
      <c r="J168" s="8">
        <f t="shared" ref="J168:J231" si="10">I168*D168</f>
        <v>779868.82</v>
      </c>
    </row>
    <row r="169" spans="1:10" x14ac:dyDescent="0.15">
      <c r="A169" s="10">
        <v>168</v>
      </c>
      <c r="B169" s="6" t="s">
        <v>285</v>
      </c>
      <c r="C169" s="7" t="s">
        <v>115</v>
      </c>
      <c r="D169" s="24">
        <v>25452.04</v>
      </c>
      <c r="E169" s="12" t="s">
        <v>473</v>
      </c>
      <c r="F169" s="25" t="s">
        <v>472</v>
      </c>
      <c r="G169" s="24">
        <v>25452.04</v>
      </c>
      <c r="H169" s="10" t="s">
        <v>19</v>
      </c>
      <c r="I169" s="6">
        <f t="shared" si="9"/>
        <v>-3</v>
      </c>
      <c r="J169" s="8">
        <f t="shared" si="10"/>
        <v>-76356.12</v>
      </c>
    </row>
    <row r="170" spans="1:10" x14ac:dyDescent="0.15">
      <c r="A170" s="10">
        <v>169</v>
      </c>
      <c r="B170" s="6" t="s">
        <v>286</v>
      </c>
      <c r="C170" s="7" t="s">
        <v>122</v>
      </c>
      <c r="D170" s="24">
        <v>1647</v>
      </c>
      <c r="E170" s="12" t="s">
        <v>249</v>
      </c>
      <c r="F170" s="25" t="s">
        <v>487</v>
      </c>
      <c r="G170" s="24">
        <v>1647</v>
      </c>
      <c r="H170" s="10" t="s">
        <v>19</v>
      </c>
      <c r="I170" s="6">
        <f t="shared" si="9"/>
        <v>71</v>
      </c>
      <c r="J170" s="8">
        <f t="shared" si="10"/>
        <v>116937</v>
      </c>
    </row>
    <row r="171" spans="1:10" x14ac:dyDescent="0.15">
      <c r="A171" s="10">
        <v>170</v>
      </c>
      <c r="B171" s="6" t="s">
        <v>287</v>
      </c>
      <c r="C171" s="7" t="s">
        <v>122</v>
      </c>
      <c r="D171" s="24">
        <v>737.06</v>
      </c>
      <c r="E171" s="12" t="s">
        <v>122</v>
      </c>
      <c r="F171" s="25" t="s">
        <v>122</v>
      </c>
      <c r="G171" s="24">
        <v>737.06</v>
      </c>
      <c r="H171" s="10" t="s">
        <v>19</v>
      </c>
      <c r="I171" s="6">
        <f t="shared" si="9"/>
        <v>0</v>
      </c>
      <c r="J171" s="8">
        <f t="shared" si="10"/>
        <v>0</v>
      </c>
    </row>
    <row r="172" spans="1:10" x14ac:dyDescent="0.15">
      <c r="A172" s="10">
        <v>171</v>
      </c>
      <c r="B172" s="6" t="s">
        <v>288</v>
      </c>
      <c r="C172" s="7" t="s">
        <v>122</v>
      </c>
      <c r="D172" s="24">
        <v>2071.0500000000002</v>
      </c>
      <c r="E172" s="12" t="s">
        <v>122</v>
      </c>
      <c r="F172" s="25" t="s">
        <v>122</v>
      </c>
      <c r="G172" s="24">
        <v>2071.0500000000002</v>
      </c>
      <c r="H172" s="10" t="s">
        <v>19</v>
      </c>
      <c r="I172" s="6">
        <f t="shared" si="9"/>
        <v>0</v>
      </c>
      <c r="J172" s="8">
        <f t="shared" si="10"/>
        <v>0</v>
      </c>
    </row>
    <row r="173" spans="1:10" x14ac:dyDescent="0.15">
      <c r="A173" s="10">
        <v>172</v>
      </c>
      <c r="B173" s="6" t="s">
        <v>289</v>
      </c>
      <c r="C173" s="7" t="s">
        <v>122</v>
      </c>
      <c r="D173" s="24">
        <v>27661.1</v>
      </c>
      <c r="E173" s="12" t="s">
        <v>122</v>
      </c>
      <c r="F173" s="25" t="s">
        <v>122</v>
      </c>
      <c r="G173" s="24">
        <v>27661.1</v>
      </c>
      <c r="H173" s="10" t="s">
        <v>19</v>
      </c>
      <c r="I173" s="6">
        <f t="shared" si="9"/>
        <v>0</v>
      </c>
      <c r="J173" s="8">
        <f t="shared" si="10"/>
        <v>0</v>
      </c>
    </row>
    <row r="174" spans="1:10" x14ac:dyDescent="0.15">
      <c r="A174" s="10">
        <v>173</v>
      </c>
      <c r="B174" s="6" t="s">
        <v>290</v>
      </c>
      <c r="C174" s="7" t="s">
        <v>122</v>
      </c>
      <c r="D174" s="24">
        <v>2314.87</v>
      </c>
      <c r="E174" s="12" t="s">
        <v>122</v>
      </c>
      <c r="F174" s="25" t="s">
        <v>122</v>
      </c>
      <c r="G174" s="24">
        <v>2314.87</v>
      </c>
      <c r="H174" s="10" t="s">
        <v>19</v>
      </c>
      <c r="I174" s="6">
        <f t="shared" si="9"/>
        <v>0</v>
      </c>
      <c r="J174" s="8">
        <f t="shared" si="10"/>
        <v>0</v>
      </c>
    </row>
    <row r="175" spans="1:10" x14ac:dyDescent="0.15">
      <c r="A175" s="10">
        <v>174</v>
      </c>
      <c r="B175" s="6" t="s">
        <v>291</v>
      </c>
      <c r="C175" s="7" t="s">
        <v>122</v>
      </c>
      <c r="D175" s="24">
        <v>723.81</v>
      </c>
      <c r="E175" s="12" t="s">
        <v>122</v>
      </c>
      <c r="F175" s="25" t="s">
        <v>122</v>
      </c>
      <c r="G175" s="24">
        <v>723.81</v>
      </c>
      <c r="H175" s="10" t="s">
        <v>19</v>
      </c>
      <c r="I175" s="6">
        <f t="shared" si="9"/>
        <v>0</v>
      </c>
      <c r="J175" s="8">
        <f t="shared" si="10"/>
        <v>0</v>
      </c>
    </row>
    <row r="176" spans="1:10" x14ac:dyDescent="0.15">
      <c r="A176" s="10">
        <v>175</v>
      </c>
      <c r="B176" s="6" t="s">
        <v>292</v>
      </c>
      <c r="C176" s="7" t="s">
        <v>122</v>
      </c>
      <c r="D176" s="24">
        <v>2130.96</v>
      </c>
      <c r="E176" s="12" t="s">
        <v>122</v>
      </c>
      <c r="F176" s="25" t="s">
        <v>122</v>
      </c>
      <c r="G176" s="24">
        <v>2130.96</v>
      </c>
      <c r="H176" s="10" t="s">
        <v>19</v>
      </c>
      <c r="I176" s="6">
        <f t="shared" si="9"/>
        <v>0</v>
      </c>
      <c r="J176" s="8">
        <f t="shared" si="10"/>
        <v>0</v>
      </c>
    </row>
    <row r="177" spans="1:10" x14ac:dyDescent="0.15">
      <c r="A177" s="10">
        <v>176</v>
      </c>
      <c r="B177" s="6" t="s">
        <v>293</v>
      </c>
      <c r="C177" s="7" t="s">
        <v>122</v>
      </c>
      <c r="D177" s="24">
        <v>27761.49</v>
      </c>
      <c r="E177" s="12" t="s">
        <v>122</v>
      </c>
      <c r="F177" s="25" t="s">
        <v>122</v>
      </c>
      <c r="G177" s="24">
        <v>27761.49</v>
      </c>
      <c r="H177" s="10" t="s">
        <v>19</v>
      </c>
      <c r="I177" s="6">
        <f t="shared" si="9"/>
        <v>0</v>
      </c>
      <c r="J177" s="8">
        <f t="shared" si="10"/>
        <v>0</v>
      </c>
    </row>
    <row r="178" spans="1:10" x14ac:dyDescent="0.15">
      <c r="A178" s="10">
        <v>177</v>
      </c>
      <c r="B178" s="6" t="s">
        <v>294</v>
      </c>
      <c r="C178" s="7" t="s">
        <v>122</v>
      </c>
      <c r="D178" s="24">
        <v>2407.88</v>
      </c>
      <c r="E178" s="12" t="s">
        <v>122</v>
      </c>
      <c r="F178" s="25" t="s">
        <v>122</v>
      </c>
      <c r="G178" s="24">
        <v>2407.88</v>
      </c>
      <c r="H178" s="10" t="s">
        <v>19</v>
      </c>
      <c r="I178" s="6">
        <f t="shared" si="9"/>
        <v>0</v>
      </c>
      <c r="J178" s="8">
        <f t="shared" si="10"/>
        <v>0</v>
      </c>
    </row>
    <row r="179" spans="1:10" x14ac:dyDescent="0.15">
      <c r="A179" s="10">
        <v>178</v>
      </c>
      <c r="B179" s="6" t="s">
        <v>295</v>
      </c>
      <c r="C179" s="7" t="s">
        <v>122</v>
      </c>
      <c r="D179" s="24">
        <v>2803.96</v>
      </c>
      <c r="E179" s="12" t="s">
        <v>122</v>
      </c>
      <c r="F179" s="25" t="s">
        <v>122</v>
      </c>
      <c r="G179" s="24">
        <v>2803.96</v>
      </c>
      <c r="H179" s="10" t="s">
        <v>19</v>
      </c>
      <c r="I179" s="6">
        <f t="shared" si="9"/>
        <v>0</v>
      </c>
      <c r="J179" s="8">
        <f t="shared" si="10"/>
        <v>0</v>
      </c>
    </row>
    <row r="180" spans="1:10" x14ac:dyDescent="0.15">
      <c r="A180" s="10">
        <v>179</v>
      </c>
      <c r="B180" s="6" t="s">
        <v>296</v>
      </c>
      <c r="C180" s="7" t="s">
        <v>122</v>
      </c>
      <c r="D180" s="24">
        <v>2803.96</v>
      </c>
      <c r="E180" s="12" t="s">
        <v>122</v>
      </c>
      <c r="F180" s="25" t="s">
        <v>122</v>
      </c>
      <c r="G180" s="24">
        <v>2803.96</v>
      </c>
      <c r="H180" s="10" t="s">
        <v>19</v>
      </c>
      <c r="I180" s="6">
        <f t="shared" si="9"/>
        <v>0</v>
      </c>
      <c r="J180" s="8">
        <f t="shared" si="10"/>
        <v>0</v>
      </c>
    </row>
    <row r="181" spans="1:10" x14ac:dyDescent="0.15">
      <c r="A181" s="10">
        <v>180</v>
      </c>
      <c r="B181" s="6" t="s">
        <v>297</v>
      </c>
      <c r="C181" s="7" t="s">
        <v>122</v>
      </c>
      <c r="D181" s="24">
        <v>2803.96</v>
      </c>
      <c r="E181" s="12" t="s">
        <v>122</v>
      </c>
      <c r="F181" s="25" t="s">
        <v>122</v>
      </c>
      <c r="G181" s="24">
        <v>2803.96</v>
      </c>
      <c r="H181" s="10" t="s">
        <v>19</v>
      </c>
      <c r="I181" s="6">
        <f t="shared" si="9"/>
        <v>0</v>
      </c>
      <c r="J181" s="8">
        <f t="shared" si="10"/>
        <v>0</v>
      </c>
    </row>
    <row r="182" spans="1:10" x14ac:dyDescent="0.15">
      <c r="A182" s="10">
        <v>181</v>
      </c>
      <c r="B182" s="6" t="s">
        <v>298</v>
      </c>
      <c r="C182" s="7" t="s">
        <v>122</v>
      </c>
      <c r="D182" s="24">
        <v>1359.75</v>
      </c>
      <c r="E182" s="12" t="s">
        <v>122</v>
      </c>
      <c r="F182" s="25" t="s">
        <v>122</v>
      </c>
      <c r="G182" s="24">
        <v>1359.75</v>
      </c>
      <c r="H182" s="10" t="s">
        <v>19</v>
      </c>
      <c r="I182" s="6">
        <f t="shared" si="9"/>
        <v>0</v>
      </c>
      <c r="J182" s="8">
        <f t="shared" si="10"/>
        <v>0</v>
      </c>
    </row>
    <row r="183" spans="1:10" x14ac:dyDescent="0.15">
      <c r="A183" s="10">
        <v>182</v>
      </c>
      <c r="B183" s="6" t="s">
        <v>299</v>
      </c>
      <c r="C183" s="7" t="s">
        <v>122</v>
      </c>
      <c r="D183" s="24">
        <v>22411.07</v>
      </c>
      <c r="E183" s="12" t="s">
        <v>122</v>
      </c>
      <c r="F183" s="25" t="s">
        <v>122</v>
      </c>
      <c r="G183" s="24">
        <v>22411.07</v>
      </c>
      <c r="H183" s="10" t="s">
        <v>19</v>
      </c>
      <c r="I183" s="6">
        <f t="shared" si="9"/>
        <v>0</v>
      </c>
      <c r="J183" s="8">
        <f t="shared" si="10"/>
        <v>0</v>
      </c>
    </row>
    <row r="184" spans="1:10" x14ac:dyDescent="0.15">
      <c r="A184" s="10">
        <v>183</v>
      </c>
      <c r="B184" s="6" t="s">
        <v>300</v>
      </c>
      <c r="C184" s="7" t="s">
        <v>122</v>
      </c>
      <c r="D184" s="24">
        <v>1975.26</v>
      </c>
      <c r="E184" s="12" t="s">
        <v>122</v>
      </c>
      <c r="F184" s="25" t="s">
        <v>122</v>
      </c>
      <c r="G184" s="24">
        <v>1975.26</v>
      </c>
      <c r="H184" s="10" t="s">
        <v>19</v>
      </c>
      <c r="I184" s="6">
        <f t="shared" si="9"/>
        <v>0</v>
      </c>
      <c r="J184" s="8">
        <f t="shared" si="10"/>
        <v>0</v>
      </c>
    </row>
    <row r="185" spans="1:10" x14ac:dyDescent="0.15">
      <c r="A185" s="10">
        <v>184</v>
      </c>
      <c r="B185" s="6" t="s">
        <v>301</v>
      </c>
      <c r="C185" s="7" t="s">
        <v>122</v>
      </c>
      <c r="D185" s="24">
        <v>1736.2</v>
      </c>
      <c r="E185" s="12" t="s">
        <v>122</v>
      </c>
      <c r="F185" s="25" t="s">
        <v>122</v>
      </c>
      <c r="G185" s="24">
        <v>1736.2</v>
      </c>
      <c r="H185" s="10" t="s">
        <v>19</v>
      </c>
      <c r="I185" s="6">
        <f t="shared" si="9"/>
        <v>0</v>
      </c>
      <c r="J185" s="8">
        <f t="shared" si="10"/>
        <v>0</v>
      </c>
    </row>
    <row r="186" spans="1:10" x14ac:dyDescent="0.15">
      <c r="A186" s="10">
        <v>185</v>
      </c>
      <c r="B186" s="6" t="s">
        <v>302</v>
      </c>
      <c r="C186" s="7" t="s">
        <v>122</v>
      </c>
      <c r="D186" s="24">
        <v>69.08</v>
      </c>
      <c r="E186" s="12" t="s">
        <v>122</v>
      </c>
      <c r="F186" s="25" t="s">
        <v>122</v>
      </c>
      <c r="G186" s="24">
        <v>69.08</v>
      </c>
      <c r="H186" s="10" t="s">
        <v>19</v>
      </c>
      <c r="I186" s="6">
        <f t="shared" si="9"/>
        <v>0</v>
      </c>
      <c r="J186" s="8">
        <f t="shared" si="10"/>
        <v>0</v>
      </c>
    </row>
    <row r="187" spans="1:10" x14ac:dyDescent="0.15">
      <c r="A187" s="10">
        <v>186</v>
      </c>
      <c r="B187" s="6" t="s">
        <v>303</v>
      </c>
      <c r="C187" s="7" t="s">
        <v>122</v>
      </c>
      <c r="D187" s="24">
        <v>2444.06</v>
      </c>
      <c r="E187" s="12" t="s">
        <v>122</v>
      </c>
      <c r="F187" s="25" t="s">
        <v>122</v>
      </c>
      <c r="G187" s="24">
        <v>2444.06</v>
      </c>
      <c r="H187" s="10" t="s">
        <v>19</v>
      </c>
      <c r="I187" s="6">
        <f t="shared" si="9"/>
        <v>0</v>
      </c>
      <c r="J187" s="8">
        <f t="shared" si="10"/>
        <v>0</v>
      </c>
    </row>
    <row r="188" spans="1:10" x14ac:dyDescent="0.15">
      <c r="A188" s="10">
        <v>187</v>
      </c>
      <c r="B188" s="6" t="s">
        <v>304</v>
      </c>
      <c r="C188" s="7" t="s">
        <v>122</v>
      </c>
      <c r="D188" s="24">
        <v>2444.06</v>
      </c>
      <c r="E188" s="12" t="s">
        <v>122</v>
      </c>
      <c r="F188" s="25" t="s">
        <v>122</v>
      </c>
      <c r="G188" s="24">
        <v>2444.06</v>
      </c>
      <c r="H188" s="10" t="s">
        <v>19</v>
      </c>
      <c r="I188" s="6">
        <f t="shared" si="9"/>
        <v>0</v>
      </c>
      <c r="J188" s="8">
        <f t="shared" si="10"/>
        <v>0</v>
      </c>
    </row>
    <row r="189" spans="1:10" x14ac:dyDescent="0.15">
      <c r="A189" s="10">
        <v>188</v>
      </c>
      <c r="B189" s="6" t="s">
        <v>305</v>
      </c>
      <c r="C189" s="7" t="s">
        <v>236</v>
      </c>
      <c r="D189" s="24">
        <v>4.8600000000000003</v>
      </c>
      <c r="E189" s="12" t="s">
        <v>268</v>
      </c>
      <c r="F189" s="25" t="s">
        <v>488</v>
      </c>
      <c r="G189" s="24">
        <v>4.8600000000000003</v>
      </c>
      <c r="H189" s="10" t="s">
        <v>19</v>
      </c>
      <c r="I189" s="6">
        <f t="shared" si="9"/>
        <v>4</v>
      </c>
      <c r="J189" s="8">
        <f t="shared" si="10"/>
        <v>19.440000000000001</v>
      </c>
    </row>
    <row r="190" spans="1:10" x14ac:dyDescent="0.15">
      <c r="A190" s="10">
        <v>189</v>
      </c>
      <c r="B190" s="6" t="s">
        <v>306</v>
      </c>
      <c r="C190" s="7" t="s">
        <v>236</v>
      </c>
      <c r="D190" s="24">
        <v>243.29</v>
      </c>
      <c r="E190" s="12" t="s">
        <v>236</v>
      </c>
      <c r="F190" s="25" t="s">
        <v>488</v>
      </c>
      <c r="G190" s="24">
        <v>243.29</v>
      </c>
      <c r="H190" s="10" t="s">
        <v>19</v>
      </c>
      <c r="I190" s="6">
        <f t="shared" si="9"/>
        <v>89</v>
      </c>
      <c r="J190" s="8">
        <f t="shared" si="10"/>
        <v>21652.809999999998</v>
      </c>
    </row>
    <row r="191" spans="1:10" x14ac:dyDescent="0.15">
      <c r="A191" s="10">
        <v>190</v>
      </c>
      <c r="B191" s="6" t="s">
        <v>307</v>
      </c>
      <c r="C191" s="7" t="s">
        <v>236</v>
      </c>
      <c r="D191" s="24">
        <v>24.27</v>
      </c>
      <c r="E191" s="12" t="s">
        <v>268</v>
      </c>
      <c r="F191" s="25" t="s">
        <v>488</v>
      </c>
      <c r="G191" s="24">
        <v>24.27</v>
      </c>
      <c r="H191" s="10" t="s">
        <v>19</v>
      </c>
      <c r="I191" s="6">
        <f t="shared" si="9"/>
        <v>4</v>
      </c>
      <c r="J191" s="8">
        <f t="shared" si="10"/>
        <v>97.08</v>
      </c>
    </row>
    <row r="192" spans="1:10" x14ac:dyDescent="0.15">
      <c r="A192" s="10">
        <v>191</v>
      </c>
      <c r="B192" s="6" t="s">
        <v>308</v>
      </c>
      <c r="C192" s="7" t="s">
        <v>238</v>
      </c>
      <c r="D192" s="24">
        <v>658.8</v>
      </c>
      <c r="E192" s="12" t="s">
        <v>268</v>
      </c>
      <c r="F192" s="25" t="s">
        <v>488</v>
      </c>
      <c r="G192" s="24">
        <v>658.8</v>
      </c>
      <c r="H192" s="10" t="s">
        <v>19</v>
      </c>
      <c r="I192" s="6">
        <f t="shared" si="9"/>
        <v>4</v>
      </c>
      <c r="J192" s="8">
        <f t="shared" si="10"/>
        <v>2635.2</v>
      </c>
    </row>
    <row r="193" spans="1:10" x14ac:dyDescent="0.15">
      <c r="A193" s="10">
        <v>192</v>
      </c>
      <c r="B193" s="6" t="s">
        <v>309</v>
      </c>
      <c r="C193" s="7" t="s">
        <v>241</v>
      </c>
      <c r="D193" s="24">
        <v>1544.9</v>
      </c>
      <c r="E193" s="12" t="s">
        <v>241</v>
      </c>
      <c r="F193" s="25" t="s">
        <v>488</v>
      </c>
      <c r="G193" s="24">
        <v>1544.9</v>
      </c>
      <c r="H193" s="10" t="s">
        <v>19</v>
      </c>
      <c r="I193" s="6">
        <f t="shared" si="9"/>
        <v>81</v>
      </c>
      <c r="J193" s="8">
        <f t="shared" si="10"/>
        <v>125136.90000000001</v>
      </c>
    </row>
    <row r="194" spans="1:10" x14ac:dyDescent="0.15">
      <c r="A194" s="10">
        <v>193</v>
      </c>
      <c r="B194" s="6" t="s">
        <v>310</v>
      </c>
      <c r="C194" s="7" t="s">
        <v>242</v>
      </c>
      <c r="D194" s="24">
        <v>8990.86</v>
      </c>
      <c r="E194" s="12" t="s">
        <v>454</v>
      </c>
      <c r="F194" s="25" t="s">
        <v>488</v>
      </c>
      <c r="G194" s="24">
        <v>8990.86</v>
      </c>
      <c r="H194" s="10" t="s">
        <v>19</v>
      </c>
      <c r="I194" s="6">
        <f t="shared" si="9"/>
        <v>11</v>
      </c>
      <c r="J194" s="8">
        <f t="shared" si="10"/>
        <v>98899.46</v>
      </c>
    </row>
    <row r="195" spans="1:10" x14ac:dyDescent="0.15">
      <c r="A195" s="10">
        <v>194</v>
      </c>
      <c r="B195" s="6" t="s">
        <v>311</v>
      </c>
      <c r="C195" s="7" t="s">
        <v>260</v>
      </c>
      <c r="D195" s="24">
        <v>206.11</v>
      </c>
      <c r="E195" s="12" t="s">
        <v>268</v>
      </c>
      <c r="F195" s="25" t="s">
        <v>488</v>
      </c>
      <c r="G195" s="24">
        <v>206.11</v>
      </c>
      <c r="H195" s="10" t="s">
        <v>19</v>
      </c>
      <c r="I195" s="6">
        <f t="shared" si="9"/>
        <v>4</v>
      </c>
      <c r="J195" s="8">
        <f t="shared" si="10"/>
        <v>824.44</v>
      </c>
    </row>
    <row r="196" spans="1:10" x14ac:dyDescent="0.15">
      <c r="A196" s="10">
        <v>195</v>
      </c>
      <c r="B196" s="6" t="s">
        <v>312</v>
      </c>
      <c r="C196" s="7" t="s">
        <v>249</v>
      </c>
      <c r="D196" s="24">
        <v>1647</v>
      </c>
      <c r="E196" s="12" t="s">
        <v>255</v>
      </c>
      <c r="F196" s="25" t="s">
        <v>487</v>
      </c>
      <c r="G196" s="24">
        <v>1647</v>
      </c>
      <c r="H196" s="10" t="s">
        <v>19</v>
      </c>
      <c r="I196" s="6">
        <f t="shared" si="9"/>
        <v>41</v>
      </c>
      <c r="J196" s="8">
        <f t="shared" si="10"/>
        <v>67527</v>
      </c>
    </row>
    <row r="197" spans="1:10" x14ac:dyDescent="0.15">
      <c r="A197" s="10">
        <v>196</v>
      </c>
      <c r="B197" s="6" t="s">
        <v>313</v>
      </c>
      <c r="C197" s="7" t="s">
        <v>250</v>
      </c>
      <c r="D197" s="24">
        <v>92720</v>
      </c>
      <c r="E197" s="12" t="s">
        <v>459</v>
      </c>
      <c r="F197" s="25" t="s">
        <v>488</v>
      </c>
      <c r="G197" s="24">
        <v>92720</v>
      </c>
      <c r="H197" s="10" t="s">
        <v>19</v>
      </c>
      <c r="I197" s="6">
        <f t="shared" si="9"/>
        <v>2</v>
      </c>
      <c r="J197" s="8">
        <f t="shared" si="10"/>
        <v>185440</v>
      </c>
    </row>
    <row r="198" spans="1:10" x14ac:dyDescent="0.15">
      <c r="A198" s="10">
        <v>197</v>
      </c>
      <c r="B198" s="6" t="s">
        <v>314</v>
      </c>
      <c r="C198" s="7" t="s">
        <v>250</v>
      </c>
      <c r="D198" s="24">
        <v>2594.6999999999998</v>
      </c>
      <c r="E198" s="12" t="s">
        <v>268</v>
      </c>
      <c r="F198" s="25" t="s">
        <v>488</v>
      </c>
      <c r="G198" s="24">
        <v>2185.6999999999998</v>
      </c>
      <c r="H198" s="10" t="s">
        <v>19</v>
      </c>
      <c r="I198" s="6">
        <f t="shared" si="9"/>
        <v>4</v>
      </c>
      <c r="J198" s="8">
        <f t="shared" si="10"/>
        <v>10378.799999999999</v>
      </c>
    </row>
    <row r="199" spans="1:10" x14ac:dyDescent="0.15">
      <c r="A199" s="10">
        <v>198</v>
      </c>
      <c r="B199" s="6" t="s">
        <v>315</v>
      </c>
      <c r="C199" s="7" t="s">
        <v>250</v>
      </c>
      <c r="D199" s="24">
        <v>3907.75</v>
      </c>
      <c r="E199" s="12" t="s">
        <v>473</v>
      </c>
      <c r="F199" s="25" t="s">
        <v>476</v>
      </c>
      <c r="G199" s="24">
        <v>3907.75</v>
      </c>
      <c r="H199" s="10" t="s">
        <v>19</v>
      </c>
      <c r="I199" s="6">
        <f t="shared" si="9"/>
        <v>3</v>
      </c>
      <c r="J199" s="8">
        <f t="shared" si="10"/>
        <v>11723.25</v>
      </c>
    </row>
    <row r="200" spans="1:10" x14ac:dyDescent="0.15">
      <c r="A200" s="10">
        <v>199</v>
      </c>
      <c r="B200" s="6" t="s">
        <v>316</v>
      </c>
      <c r="C200" s="7" t="s">
        <v>250</v>
      </c>
      <c r="D200" s="24">
        <v>252.54</v>
      </c>
      <c r="E200" s="12" t="s">
        <v>268</v>
      </c>
      <c r="F200" s="25" t="s">
        <v>488</v>
      </c>
      <c r="G200" s="24">
        <v>252.54</v>
      </c>
      <c r="H200" s="10" t="s">
        <v>19</v>
      </c>
      <c r="I200" s="6">
        <f t="shared" si="9"/>
        <v>4</v>
      </c>
      <c r="J200" s="8">
        <f t="shared" si="10"/>
        <v>1010.16</v>
      </c>
    </row>
    <row r="201" spans="1:10" x14ac:dyDescent="0.15">
      <c r="A201" s="10">
        <v>200</v>
      </c>
      <c r="B201" s="6" t="s">
        <v>317</v>
      </c>
      <c r="C201" s="7" t="s">
        <v>445</v>
      </c>
      <c r="D201" s="24">
        <v>21.12</v>
      </c>
      <c r="E201" s="12" t="s">
        <v>473</v>
      </c>
      <c r="F201" s="25" t="s">
        <v>472</v>
      </c>
      <c r="G201" s="24">
        <v>21.12</v>
      </c>
      <c r="H201" s="10" t="s">
        <v>19</v>
      </c>
      <c r="I201" s="6">
        <f t="shared" si="9"/>
        <v>-3</v>
      </c>
      <c r="J201" s="8">
        <f t="shared" si="10"/>
        <v>-63.36</v>
      </c>
    </row>
    <row r="202" spans="1:10" x14ac:dyDescent="0.15">
      <c r="A202" s="10">
        <v>201</v>
      </c>
      <c r="B202" s="6" t="s">
        <v>318</v>
      </c>
      <c r="C202" s="7" t="s">
        <v>446</v>
      </c>
      <c r="D202" s="24">
        <v>573.4</v>
      </c>
      <c r="E202" s="12" t="s">
        <v>268</v>
      </c>
      <c r="F202" s="25" t="s">
        <v>488</v>
      </c>
      <c r="G202" s="24">
        <v>573.4</v>
      </c>
      <c r="H202" s="10" t="s">
        <v>19</v>
      </c>
      <c r="I202" s="6">
        <f t="shared" si="9"/>
        <v>4</v>
      </c>
      <c r="J202" s="8">
        <f t="shared" si="10"/>
        <v>2293.6</v>
      </c>
    </row>
    <row r="203" spans="1:10" x14ac:dyDescent="0.15">
      <c r="A203" s="10">
        <v>202</v>
      </c>
      <c r="B203" s="6" t="s">
        <v>319</v>
      </c>
      <c r="C203" s="7" t="s">
        <v>447</v>
      </c>
      <c r="D203" s="24">
        <v>825</v>
      </c>
      <c r="E203" s="12" t="s">
        <v>268</v>
      </c>
      <c r="F203" s="25" t="s">
        <v>488</v>
      </c>
      <c r="G203" s="24">
        <v>825</v>
      </c>
      <c r="H203" s="10" t="s">
        <v>19</v>
      </c>
      <c r="I203" s="6">
        <f t="shared" si="9"/>
        <v>4</v>
      </c>
      <c r="J203" s="8">
        <f t="shared" si="10"/>
        <v>3300</v>
      </c>
    </row>
    <row r="204" spans="1:10" x14ac:dyDescent="0.15">
      <c r="A204" s="10">
        <v>203</v>
      </c>
      <c r="B204" s="6" t="s">
        <v>320</v>
      </c>
      <c r="C204" s="7" t="s">
        <v>447</v>
      </c>
      <c r="D204" s="24">
        <v>1650</v>
      </c>
      <c r="E204" s="12" t="s">
        <v>268</v>
      </c>
      <c r="F204" s="25" t="s">
        <v>488</v>
      </c>
      <c r="G204" s="24">
        <v>1650</v>
      </c>
      <c r="H204" s="10" t="s">
        <v>19</v>
      </c>
      <c r="I204" s="6">
        <f t="shared" si="9"/>
        <v>4</v>
      </c>
      <c r="J204" s="8">
        <f t="shared" si="10"/>
        <v>6600</v>
      </c>
    </row>
    <row r="205" spans="1:10" x14ac:dyDescent="0.15">
      <c r="A205" s="10">
        <v>204</v>
      </c>
      <c r="B205" s="6" t="s">
        <v>321</v>
      </c>
      <c r="C205" s="7" t="s">
        <v>447</v>
      </c>
      <c r="D205" s="24">
        <v>1650</v>
      </c>
      <c r="E205" s="12" t="s">
        <v>268</v>
      </c>
      <c r="F205" s="25" t="s">
        <v>488</v>
      </c>
      <c r="G205" s="24">
        <v>1650</v>
      </c>
      <c r="H205" s="10" t="s">
        <v>19</v>
      </c>
      <c r="I205" s="6">
        <f t="shared" si="9"/>
        <v>4</v>
      </c>
      <c r="J205" s="8">
        <f t="shared" si="10"/>
        <v>6600</v>
      </c>
    </row>
    <row r="206" spans="1:10" x14ac:dyDescent="0.15">
      <c r="A206" s="10">
        <v>205</v>
      </c>
      <c r="B206" s="6" t="s">
        <v>322</v>
      </c>
      <c r="C206" s="7" t="s">
        <v>263</v>
      </c>
      <c r="D206" s="24">
        <v>204.35</v>
      </c>
      <c r="E206" s="12" t="s">
        <v>268</v>
      </c>
      <c r="F206" s="25" t="s">
        <v>488</v>
      </c>
      <c r="G206" s="24">
        <v>204.35</v>
      </c>
      <c r="H206" s="10" t="s">
        <v>19</v>
      </c>
      <c r="I206" s="6">
        <f t="shared" si="9"/>
        <v>4</v>
      </c>
      <c r="J206" s="8">
        <f t="shared" si="10"/>
        <v>817.4</v>
      </c>
    </row>
    <row r="207" spans="1:10" x14ac:dyDescent="0.15">
      <c r="A207" s="10">
        <v>206</v>
      </c>
      <c r="B207" s="6" t="s">
        <v>323</v>
      </c>
      <c r="C207" s="7" t="s">
        <v>263</v>
      </c>
      <c r="D207" s="24">
        <v>735.72</v>
      </c>
      <c r="E207" s="12" t="s">
        <v>268</v>
      </c>
      <c r="F207" s="25" t="s">
        <v>488</v>
      </c>
      <c r="G207" s="24">
        <v>735.72</v>
      </c>
      <c r="H207" s="10" t="s">
        <v>19</v>
      </c>
      <c r="I207" s="6">
        <f t="shared" si="9"/>
        <v>4</v>
      </c>
      <c r="J207" s="8">
        <f t="shared" si="10"/>
        <v>2942.88</v>
      </c>
    </row>
    <row r="208" spans="1:10" x14ac:dyDescent="0.15">
      <c r="A208" s="10">
        <v>207</v>
      </c>
      <c r="B208" s="6" t="s">
        <v>324</v>
      </c>
      <c r="C208" s="7" t="s">
        <v>254</v>
      </c>
      <c r="D208" s="24">
        <v>2695.1</v>
      </c>
      <c r="E208" s="12" t="s">
        <v>268</v>
      </c>
      <c r="F208" s="25" t="s">
        <v>488</v>
      </c>
      <c r="G208" s="24">
        <v>2695.1</v>
      </c>
      <c r="H208" s="10" t="s">
        <v>19</v>
      </c>
      <c r="I208" s="6">
        <f t="shared" si="9"/>
        <v>4</v>
      </c>
      <c r="J208" s="8">
        <f t="shared" si="10"/>
        <v>10780.4</v>
      </c>
    </row>
    <row r="209" spans="1:10" x14ac:dyDescent="0.15">
      <c r="A209" s="10">
        <v>208</v>
      </c>
      <c r="B209" s="6" t="s">
        <v>325</v>
      </c>
      <c r="C209" s="7" t="s">
        <v>448</v>
      </c>
      <c r="D209" s="24">
        <v>366</v>
      </c>
      <c r="E209" s="12" t="s">
        <v>489</v>
      </c>
      <c r="F209" s="25" t="s">
        <v>472</v>
      </c>
      <c r="G209" s="24">
        <v>366</v>
      </c>
      <c r="H209" s="10" t="s">
        <v>19</v>
      </c>
      <c r="I209" s="6">
        <f t="shared" si="9"/>
        <v>6</v>
      </c>
      <c r="J209" s="8">
        <f t="shared" si="10"/>
        <v>2196</v>
      </c>
    </row>
    <row r="210" spans="1:10" x14ac:dyDescent="0.15">
      <c r="A210" s="10">
        <v>209</v>
      </c>
      <c r="B210" s="6" t="s">
        <v>326</v>
      </c>
      <c r="C210" s="7" t="s">
        <v>448</v>
      </c>
      <c r="D210" s="24">
        <v>508.2</v>
      </c>
      <c r="E210" s="12" t="s">
        <v>268</v>
      </c>
      <c r="F210" s="25" t="s">
        <v>488</v>
      </c>
      <c r="G210" s="24">
        <v>508.2</v>
      </c>
      <c r="H210" s="10" t="s">
        <v>19</v>
      </c>
      <c r="I210" s="6">
        <f t="shared" si="9"/>
        <v>4</v>
      </c>
      <c r="J210" s="8">
        <f t="shared" si="10"/>
        <v>2032.8</v>
      </c>
    </row>
    <row r="211" spans="1:10" x14ac:dyDescent="0.15">
      <c r="A211" s="10">
        <v>210</v>
      </c>
      <c r="B211" s="6" t="s">
        <v>327</v>
      </c>
      <c r="C211" s="7" t="s">
        <v>449</v>
      </c>
      <c r="D211" s="24">
        <v>42</v>
      </c>
      <c r="E211" s="12" t="s">
        <v>268</v>
      </c>
      <c r="F211" s="25" t="s">
        <v>488</v>
      </c>
      <c r="G211" s="24">
        <v>42</v>
      </c>
      <c r="H211" s="10" t="s">
        <v>19</v>
      </c>
      <c r="I211" s="6">
        <f t="shared" si="9"/>
        <v>4</v>
      </c>
      <c r="J211" s="8">
        <f t="shared" si="10"/>
        <v>168</v>
      </c>
    </row>
    <row r="212" spans="1:10" x14ac:dyDescent="0.15">
      <c r="A212" s="10">
        <v>211</v>
      </c>
      <c r="B212" s="6" t="s">
        <v>328</v>
      </c>
      <c r="C212" s="7" t="s">
        <v>273</v>
      </c>
      <c r="D212" s="24">
        <v>45</v>
      </c>
      <c r="E212" s="12" t="s">
        <v>268</v>
      </c>
      <c r="F212" s="25" t="s">
        <v>488</v>
      </c>
      <c r="G212" s="24">
        <v>45</v>
      </c>
      <c r="H212" s="10" t="s">
        <v>19</v>
      </c>
      <c r="I212" s="6">
        <f t="shared" si="9"/>
        <v>4</v>
      </c>
      <c r="J212" s="8">
        <f t="shared" si="10"/>
        <v>180</v>
      </c>
    </row>
    <row r="213" spans="1:10" x14ac:dyDescent="0.15">
      <c r="A213" s="10">
        <v>212</v>
      </c>
      <c r="B213" s="6" t="s">
        <v>329</v>
      </c>
      <c r="C213" s="7" t="s">
        <v>450</v>
      </c>
      <c r="D213" s="24">
        <v>366</v>
      </c>
      <c r="E213" s="12" t="s">
        <v>471</v>
      </c>
      <c r="F213" s="25" t="s">
        <v>490</v>
      </c>
      <c r="G213" s="24">
        <v>366</v>
      </c>
      <c r="H213" s="10" t="s">
        <v>19</v>
      </c>
      <c r="I213" s="6">
        <f t="shared" si="9"/>
        <v>9</v>
      </c>
      <c r="J213" s="8">
        <f t="shared" si="10"/>
        <v>3294</v>
      </c>
    </row>
    <row r="214" spans="1:10" x14ac:dyDescent="0.15">
      <c r="A214" s="10">
        <v>213</v>
      </c>
      <c r="B214" s="6" t="s">
        <v>330</v>
      </c>
      <c r="C214" s="7" t="s">
        <v>451</v>
      </c>
      <c r="D214" s="24">
        <v>3556</v>
      </c>
      <c r="E214" s="12" t="s">
        <v>268</v>
      </c>
      <c r="F214" s="25" t="s">
        <v>488</v>
      </c>
      <c r="G214" s="24">
        <v>3556</v>
      </c>
      <c r="H214" s="10" t="s">
        <v>19</v>
      </c>
      <c r="I214" s="6">
        <f t="shared" si="9"/>
        <v>4</v>
      </c>
      <c r="J214" s="8">
        <f t="shared" si="10"/>
        <v>14224</v>
      </c>
    </row>
    <row r="215" spans="1:10" x14ac:dyDescent="0.15">
      <c r="A215" s="10">
        <v>214</v>
      </c>
      <c r="B215" s="6" t="s">
        <v>331</v>
      </c>
      <c r="C215" s="7" t="s">
        <v>451</v>
      </c>
      <c r="D215" s="24">
        <v>190.32</v>
      </c>
      <c r="E215" s="12" t="s">
        <v>268</v>
      </c>
      <c r="F215" s="25" t="s">
        <v>487</v>
      </c>
      <c r="G215" s="24">
        <v>190.32</v>
      </c>
      <c r="H215" s="10" t="s">
        <v>19</v>
      </c>
      <c r="I215" s="6">
        <f t="shared" si="9"/>
        <v>10</v>
      </c>
      <c r="J215" s="8">
        <f t="shared" si="10"/>
        <v>1903.1999999999998</v>
      </c>
    </row>
    <row r="216" spans="1:10" x14ac:dyDescent="0.15">
      <c r="A216" s="10">
        <v>215</v>
      </c>
      <c r="B216" s="6" t="s">
        <v>332</v>
      </c>
      <c r="C216" s="7" t="s">
        <v>255</v>
      </c>
      <c r="D216" s="24">
        <v>400</v>
      </c>
      <c r="E216" s="12" t="s">
        <v>268</v>
      </c>
      <c r="F216" s="25" t="s">
        <v>488</v>
      </c>
      <c r="G216" s="24">
        <v>400</v>
      </c>
      <c r="H216" s="10" t="s">
        <v>19</v>
      </c>
      <c r="I216" s="6">
        <f t="shared" si="9"/>
        <v>4</v>
      </c>
      <c r="J216" s="8">
        <f t="shared" si="10"/>
        <v>1600</v>
      </c>
    </row>
    <row r="217" spans="1:10" x14ac:dyDescent="0.15">
      <c r="A217" s="10">
        <v>216</v>
      </c>
      <c r="B217" s="6" t="s">
        <v>333</v>
      </c>
      <c r="C217" s="7" t="s">
        <v>255</v>
      </c>
      <c r="D217" s="24">
        <v>747.86</v>
      </c>
      <c r="E217" s="12" t="s">
        <v>255</v>
      </c>
      <c r="F217" s="25" t="s">
        <v>490</v>
      </c>
      <c r="G217" s="24">
        <v>747.86</v>
      </c>
      <c r="H217" s="10" t="s">
        <v>19</v>
      </c>
      <c r="I217" s="6">
        <f t="shared" si="9"/>
        <v>66</v>
      </c>
      <c r="J217" s="8">
        <f t="shared" si="10"/>
        <v>49358.76</v>
      </c>
    </row>
    <row r="218" spans="1:10" x14ac:dyDescent="0.15">
      <c r="A218" s="10">
        <v>217</v>
      </c>
      <c r="B218" s="6" t="s">
        <v>334</v>
      </c>
      <c r="C218" s="7" t="s">
        <v>256</v>
      </c>
      <c r="D218" s="24">
        <v>2456.2600000000002</v>
      </c>
      <c r="E218" s="12" t="s">
        <v>268</v>
      </c>
      <c r="F218" s="25" t="s">
        <v>488</v>
      </c>
      <c r="G218" s="24">
        <v>2456.2600000000002</v>
      </c>
      <c r="H218" s="10" t="s">
        <v>19</v>
      </c>
      <c r="I218" s="6">
        <f t="shared" si="9"/>
        <v>4</v>
      </c>
      <c r="J218" s="8">
        <f t="shared" si="10"/>
        <v>9825.0400000000009</v>
      </c>
    </row>
    <row r="219" spans="1:10" x14ac:dyDescent="0.15">
      <c r="A219" s="10">
        <v>218</v>
      </c>
      <c r="B219" s="6" t="s">
        <v>335</v>
      </c>
      <c r="C219" s="7" t="s">
        <v>256</v>
      </c>
      <c r="D219" s="24">
        <v>350.75</v>
      </c>
      <c r="E219" s="12" t="s">
        <v>268</v>
      </c>
      <c r="F219" s="25" t="s">
        <v>488</v>
      </c>
      <c r="G219" s="24">
        <v>350.75</v>
      </c>
      <c r="H219" s="10" t="s">
        <v>19</v>
      </c>
      <c r="I219" s="6">
        <f t="shared" si="9"/>
        <v>4</v>
      </c>
      <c r="J219" s="8">
        <f t="shared" si="10"/>
        <v>1403</v>
      </c>
    </row>
    <row r="220" spans="1:10" x14ac:dyDescent="0.15">
      <c r="A220" s="10">
        <v>219</v>
      </c>
      <c r="B220" s="6" t="s">
        <v>336</v>
      </c>
      <c r="C220" s="7" t="s">
        <v>256</v>
      </c>
      <c r="D220" s="24">
        <v>1647</v>
      </c>
      <c r="E220" s="12" t="s">
        <v>268</v>
      </c>
      <c r="F220" s="25" t="s">
        <v>487</v>
      </c>
      <c r="G220" s="24">
        <v>1647</v>
      </c>
      <c r="H220" s="10" t="s">
        <v>19</v>
      </c>
      <c r="I220" s="6">
        <f t="shared" si="9"/>
        <v>10</v>
      </c>
      <c r="J220" s="8">
        <f t="shared" si="10"/>
        <v>16470</v>
      </c>
    </row>
    <row r="221" spans="1:10" x14ac:dyDescent="0.15">
      <c r="A221" s="10">
        <v>220</v>
      </c>
      <c r="B221" s="6" t="s">
        <v>337</v>
      </c>
      <c r="C221" s="7" t="s">
        <v>256</v>
      </c>
      <c r="D221" s="24">
        <v>289.74</v>
      </c>
      <c r="E221" s="12" t="s">
        <v>268</v>
      </c>
      <c r="F221" s="25" t="s">
        <v>488</v>
      </c>
      <c r="G221" s="24">
        <v>289.74</v>
      </c>
      <c r="H221" s="10" t="s">
        <v>19</v>
      </c>
      <c r="I221" s="6">
        <f t="shared" si="9"/>
        <v>4</v>
      </c>
      <c r="J221" s="8">
        <f t="shared" si="10"/>
        <v>1158.96</v>
      </c>
    </row>
    <row r="222" spans="1:10" x14ac:dyDescent="0.15">
      <c r="A222" s="10">
        <v>221</v>
      </c>
      <c r="B222" s="6" t="s">
        <v>338</v>
      </c>
      <c r="C222" s="7" t="s">
        <v>256</v>
      </c>
      <c r="D222" s="24">
        <v>721.84</v>
      </c>
      <c r="E222" s="12" t="s">
        <v>268</v>
      </c>
      <c r="F222" s="25" t="s">
        <v>488</v>
      </c>
      <c r="G222" s="24">
        <v>721.84</v>
      </c>
      <c r="H222" s="10" t="s">
        <v>19</v>
      </c>
      <c r="I222" s="6">
        <f t="shared" si="9"/>
        <v>4</v>
      </c>
      <c r="J222" s="8">
        <f t="shared" si="10"/>
        <v>2887.36</v>
      </c>
    </row>
    <row r="223" spans="1:10" x14ac:dyDescent="0.15">
      <c r="A223" s="10">
        <v>222</v>
      </c>
      <c r="B223" s="6" t="s">
        <v>339</v>
      </c>
      <c r="C223" s="7" t="s">
        <v>256</v>
      </c>
      <c r="D223" s="24">
        <v>6466</v>
      </c>
      <c r="E223" s="12" t="s">
        <v>268</v>
      </c>
      <c r="F223" s="25" t="s">
        <v>488</v>
      </c>
      <c r="G223" s="24">
        <v>6466</v>
      </c>
      <c r="H223" s="10" t="s">
        <v>19</v>
      </c>
      <c r="I223" s="6">
        <f t="shared" si="9"/>
        <v>4</v>
      </c>
      <c r="J223" s="8">
        <f t="shared" si="10"/>
        <v>25864</v>
      </c>
    </row>
    <row r="224" spans="1:10" x14ac:dyDescent="0.15">
      <c r="A224" s="10">
        <v>223</v>
      </c>
      <c r="B224" s="6" t="s">
        <v>340</v>
      </c>
      <c r="C224" s="7" t="s">
        <v>279</v>
      </c>
      <c r="D224" s="24">
        <v>32126.66</v>
      </c>
      <c r="E224" s="12" t="s">
        <v>459</v>
      </c>
      <c r="F224" s="25" t="s">
        <v>487</v>
      </c>
      <c r="G224" s="24">
        <v>32126.66</v>
      </c>
      <c r="H224" s="10" t="s">
        <v>19</v>
      </c>
      <c r="I224" s="6">
        <f t="shared" si="9"/>
        <v>8</v>
      </c>
      <c r="J224" s="8">
        <f t="shared" si="10"/>
        <v>257013.28</v>
      </c>
    </row>
    <row r="225" spans="1:10" x14ac:dyDescent="0.15">
      <c r="A225" s="10">
        <v>224</v>
      </c>
      <c r="B225" s="6" t="s">
        <v>341</v>
      </c>
      <c r="C225" s="7" t="s">
        <v>279</v>
      </c>
      <c r="D225" s="24">
        <v>927.2</v>
      </c>
      <c r="E225" s="12" t="s">
        <v>473</v>
      </c>
      <c r="F225" s="25" t="s">
        <v>461</v>
      </c>
      <c r="G225" s="24">
        <v>927.2</v>
      </c>
      <c r="H225" s="10" t="s">
        <v>19</v>
      </c>
      <c r="I225" s="6">
        <f t="shared" si="9"/>
        <v>-26</v>
      </c>
      <c r="J225" s="8">
        <f t="shared" si="10"/>
        <v>-24107.200000000001</v>
      </c>
    </row>
    <row r="226" spans="1:10" x14ac:dyDescent="0.15">
      <c r="A226" s="10">
        <v>225</v>
      </c>
      <c r="B226" s="6" t="s">
        <v>342</v>
      </c>
      <c r="C226" s="7" t="s">
        <v>452</v>
      </c>
      <c r="D226" s="24">
        <v>252.54</v>
      </c>
      <c r="E226" s="12" t="s">
        <v>461</v>
      </c>
      <c r="F226" s="25" t="s">
        <v>472</v>
      </c>
      <c r="G226" s="24">
        <v>252.54</v>
      </c>
      <c r="H226" s="10" t="s">
        <v>19</v>
      </c>
      <c r="I226" s="6">
        <f t="shared" si="9"/>
        <v>23</v>
      </c>
      <c r="J226" s="8">
        <f t="shared" si="10"/>
        <v>5808.42</v>
      </c>
    </row>
    <row r="227" spans="1:10" x14ac:dyDescent="0.15">
      <c r="A227" s="10">
        <v>226</v>
      </c>
      <c r="B227" s="6" t="s">
        <v>343</v>
      </c>
      <c r="C227" s="7" t="s">
        <v>452</v>
      </c>
      <c r="D227" s="24">
        <v>2840.45</v>
      </c>
      <c r="E227" s="12" t="s">
        <v>481</v>
      </c>
      <c r="F227" s="25" t="s">
        <v>488</v>
      </c>
      <c r="G227" s="24">
        <v>2840.45</v>
      </c>
      <c r="H227" s="10" t="s">
        <v>19</v>
      </c>
      <c r="I227" s="6">
        <f t="shared" si="9"/>
        <v>-58</v>
      </c>
      <c r="J227" s="8">
        <f t="shared" si="10"/>
        <v>-164746.09999999998</v>
      </c>
    </row>
    <row r="228" spans="1:10" x14ac:dyDescent="0.15">
      <c r="A228" s="10">
        <v>227</v>
      </c>
      <c r="B228" s="6" t="s">
        <v>344</v>
      </c>
      <c r="C228" s="7" t="s">
        <v>258</v>
      </c>
      <c r="D228" s="24">
        <v>1162.05</v>
      </c>
      <c r="E228" s="12" t="s">
        <v>462</v>
      </c>
      <c r="F228" s="25" t="s">
        <v>465</v>
      </c>
      <c r="G228" s="24">
        <v>1162.05</v>
      </c>
      <c r="H228" s="10" t="s">
        <v>19</v>
      </c>
      <c r="I228" s="6">
        <f t="shared" si="9"/>
        <v>7</v>
      </c>
      <c r="J228" s="8">
        <f t="shared" si="10"/>
        <v>8134.3499999999995</v>
      </c>
    </row>
    <row r="229" spans="1:10" x14ac:dyDescent="0.15">
      <c r="A229" s="10">
        <v>228</v>
      </c>
      <c r="B229" s="6" t="s">
        <v>345</v>
      </c>
      <c r="C229" s="7" t="s">
        <v>258</v>
      </c>
      <c r="D229" s="24">
        <v>0.1</v>
      </c>
      <c r="E229" s="12" t="s">
        <v>258</v>
      </c>
      <c r="F229" s="25" t="s">
        <v>465</v>
      </c>
      <c r="G229" s="24">
        <v>0.1</v>
      </c>
      <c r="H229" s="10" t="s">
        <v>19</v>
      </c>
      <c r="I229" s="6">
        <f t="shared" si="9"/>
        <v>37</v>
      </c>
      <c r="J229" s="8">
        <f t="shared" si="10"/>
        <v>3.7</v>
      </c>
    </row>
    <row r="230" spans="1:10" x14ac:dyDescent="0.15">
      <c r="A230" s="10">
        <v>229</v>
      </c>
      <c r="B230" s="6" t="s">
        <v>346</v>
      </c>
      <c r="C230" s="7" t="s">
        <v>453</v>
      </c>
      <c r="D230" s="24">
        <v>4.8600000000000003</v>
      </c>
      <c r="E230" s="12" t="s">
        <v>453</v>
      </c>
      <c r="F230" s="25" t="s">
        <v>491</v>
      </c>
      <c r="G230" s="24">
        <v>4.8600000000000003</v>
      </c>
      <c r="H230" s="10" t="s">
        <v>19</v>
      </c>
      <c r="I230" s="6">
        <f t="shared" si="9"/>
        <v>90</v>
      </c>
      <c r="J230" s="8">
        <f t="shared" si="10"/>
        <v>437.40000000000003</v>
      </c>
    </row>
    <row r="231" spans="1:10" x14ac:dyDescent="0.15">
      <c r="A231" s="10">
        <v>230</v>
      </c>
      <c r="B231" s="6" t="s">
        <v>347</v>
      </c>
      <c r="C231" s="7" t="s">
        <v>453</v>
      </c>
      <c r="D231" s="24">
        <v>24.24</v>
      </c>
      <c r="E231" s="12" t="s">
        <v>453</v>
      </c>
      <c r="F231" s="25" t="s">
        <v>491</v>
      </c>
      <c r="G231" s="24">
        <v>24.24</v>
      </c>
      <c r="H231" s="10" t="s">
        <v>19</v>
      </c>
      <c r="I231" s="6">
        <f t="shared" si="9"/>
        <v>90</v>
      </c>
      <c r="J231" s="8">
        <f t="shared" si="10"/>
        <v>2181.6</v>
      </c>
    </row>
    <row r="232" spans="1:10" x14ac:dyDescent="0.15">
      <c r="A232" s="10">
        <v>231</v>
      </c>
      <c r="B232" s="6" t="s">
        <v>348</v>
      </c>
      <c r="C232" s="7" t="s">
        <v>453</v>
      </c>
      <c r="D232" s="24">
        <v>221.53</v>
      </c>
      <c r="E232" s="12" t="s">
        <v>453</v>
      </c>
      <c r="F232" s="25" t="s">
        <v>491</v>
      </c>
      <c r="G232" s="24">
        <v>221.53</v>
      </c>
      <c r="H232" s="10" t="s">
        <v>19</v>
      </c>
      <c r="I232" s="6">
        <f t="shared" ref="I232:I295" si="11">F232-E232</f>
        <v>90</v>
      </c>
      <c r="J232" s="8">
        <f t="shared" ref="J232:J295" si="12">I232*D232</f>
        <v>19937.7</v>
      </c>
    </row>
    <row r="233" spans="1:10" x14ac:dyDescent="0.15">
      <c r="A233" s="10">
        <v>232</v>
      </c>
      <c r="B233" s="6" t="s">
        <v>349</v>
      </c>
      <c r="C233" s="7" t="s">
        <v>281</v>
      </c>
      <c r="D233" s="24">
        <v>1455.59</v>
      </c>
      <c r="E233" s="12" t="s">
        <v>281</v>
      </c>
      <c r="F233" s="25" t="s">
        <v>490</v>
      </c>
      <c r="G233" s="24">
        <v>1455.59</v>
      </c>
      <c r="H233" s="10" t="s">
        <v>19</v>
      </c>
      <c r="I233" s="6">
        <f t="shared" si="11"/>
        <v>57</v>
      </c>
      <c r="J233" s="8">
        <f t="shared" si="12"/>
        <v>82968.62999999999</v>
      </c>
    </row>
    <row r="234" spans="1:10" x14ac:dyDescent="0.15">
      <c r="A234" s="10">
        <v>233</v>
      </c>
      <c r="B234" s="6" t="s">
        <v>350</v>
      </c>
      <c r="C234" s="7" t="s">
        <v>281</v>
      </c>
      <c r="D234" s="24">
        <v>171.08</v>
      </c>
      <c r="E234" s="12" t="s">
        <v>473</v>
      </c>
      <c r="F234" s="25" t="s">
        <v>472</v>
      </c>
      <c r="G234" s="24">
        <v>148.28</v>
      </c>
      <c r="H234" s="10" t="s">
        <v>19</v>
      </c>
      <c r="I234" s="6">
        <f t="shared" si="11"/>
        <v>-3</v>
      </c>
      <c r="J234" s="8">
        <f t="shared" si="12"/>
        <v>-513.24</v>
      </c>
    </row>
    <row r="235" spans="1:10" x14ac:dyDescent="0.15">
      <c r="A235" s="10">
        <v>234</v>
      </c>
      <c r="B235" s="6" t="s">
        <v>351</v>
      </c>
      <c r="C235" s="7" t="s">
        <v>257</v>
      </c>
      <c r="D235" s="24">
        <v>10980</v>
      </c>
      <c r="E235" s="12" t="s">
        <v>492</v>
      </c>
      <c r="F235" s="25" t="s">
        <v>487</v>
      </c>
      <c r="G235" s="24">
        <v>10980</v>
      </c>
      <c r="H235" s="10" t="s">
        <v>19</v>
      </c>
      <c r="I235" s="6">
        <f t="shared" si="11"/>
        <v>1</v>
      </c>
      <c r="J235" s="8">
        <f t="shared" si="12"/>
        <v>10980</v>
      </c>
    </row>
    <row r="236" spans="1:10" x14ac:dyDescent="0.15">
      <c r="A236" s="10">
        <v>235</v>
      </c>
      <c r="B236" s="6" t="s">
        <v>352</v>
      </c>
      <c r="C236" s="7" t="s">
        <v>282</v>
      </c>
      <c r="D236" s="24">
        <v>297</v>
      </c>
      <c r="E236" s="12" t="s">
        <v>473</v>
      </c>
      <c r="F236" s="25" t="s">
        <v>472</v>
      </c>
      <c r="G236" s="24">
        <v>297</v>
      </c>
      <c r="H236" s="10" t="s">
        <v>19</v>
      </c>
      <c r="I236" s="6">
        <f t="shared" si="11"/>
        <v>-3</v>
      </c>
      <c r="J236" s="8">
        <f t="shared" si="12"/>
        <v>-891</v>
      </c>
    </row>
    <row r="237" spans="1:10" x14ac:dyDescent="0.15">
      <c r="A237" s="10">
        <v>236</v>
      </c>
      <c r="B237" s="6" t="s">
        <v>353</v>
      </c>
      <c r="C237" s="7" t="s">
        <v>282</v>
      </c>
      <c r="D237" s="24">
        <v>123.55</v>
      </c>
      <c r="E237" s="12" t="s">
        <v>473</v>
      </c>
      <c r="F237" s="25" t="s">
        <v>472</v>
      </c>
      <c r="G237" s="24">
        <v>123.55</v>
      </c>
      <c r="H237" s="10" t="s">
        <v>19</v>
      </c>
      <c r="I237" s="6">
        <f t="shared" si="11"/>
        <v>-3</v>
      </c>
      <c r="J237" s="8">
        <f t="shared" si="12"/>
        <v>-370.65</v>
      </c>
    </row>
    <row r="238" spans="1:10" x14ac:dyDescent="0.15">
      <c r="A238" s="10">
        <v>237</v>
      </c>
      <c r="B238" s="6" t="s">
        <v>354</v>
      </c>
      <c r="C238" s="7" t="s">
        <v>283</v>
      </c>
      <c r="D238" s="24">
        <v>457.5</v>
      </c>
      <c r="E238" s="12" t="s">
        <v>493</v>
      </c>
      <c r="F238" s="25" t="s">
        <v>490</v>
      </c>
      <c r="G238" s="24">
        <v>457.5</v>
      </c>
      <c r="H238" s="10" t="s">
        <v>19</v>
      </c>
      <c r="I238" s="6">
        <f t="shared" si="11"/>
        <v>-9</v>
      </c>
      <c r="J238" s="8">
        <f t="shared" si="12"/>
        <v>-4117.5</v>
      </c>
    </row>
    <row r="239" spans="1:10" x14ac:dyDescent="0.15">
      <c r="A239" s="10">
        <v>238</v>
      </c>
      <c r="B239" s="6" t="s">
        <v>355</v>
      </c>
      <c r="C239" s="7" t="s">
        <v>275</v>
      </c>
      <c r="D239" s="24">
        <v>1747.26</v>
      </c>
      <c r="E239" s="12" t="s">
        <v>275</v>
      </c>
      <c r="F239" s="25" t="s">
        <v>491</v>
      </c>
      <c r="G239" s="24">
        <v>1747.26</v>
      </c>
      <c r="H239" s="10" t="s">
        <v>19</v>
      </c>
      <c r="I239" s="6">
        <f t="shared" si="11"/>
        <v>82</v>
      </c>
      <c r="J239" s="8">
        <f t="shared" si="12"/>
        <v>143275.32</v>
      </c>
    </row>
    <row r="240" spans="1:10" x14ac:dyDescent="0.15">
      <c r="A240" s="10">
        <v>239</v>
      </c>
      <c r="B240" s="6" t="s">
        <v>356</v>
      </c>
      <c r="C240" s="7" t="s">
        <v>276</v>
      </c>
      <c r="D240" s="24">
        <v>91.5</v>
      </c>
      <c r="E240" s="12" t="s">
        <v>494</v>
      </c>
      <c r="F240" s="25" t="s">
        <v>490</v>
      </c>
      <c r="G240" s="24">
        <v>91.5</v>
      </c>
      <c r="H240" s="10" t="s">
        <v>19</v>
      </c>
      <c r="I240" s="6">
        <f t="shared" si="11"/>
        <v>-17</v>
      </c>
      <c r="J240" s="8">
        <f t="shared" si="12"/>
        <v>-1555.5</v>
      </c>
    </row>
    <row r="241" spans="1:10" x14ac:dyDescent="0.15">
      <c r="A241" s="10">
        <v>240</v>
      </c>
      <c r="B241" s="6" t="s">
        <v>357</v>
      </c>
      <c r="C241" s="7" t="s">
        <v>454</v>
      </c>
      <c r="D241" s="24">
        <v>6100</v>
      </c>
      <c r="E241" s="12" t="s">
        <v>454</v>
      </c>
      <c r="F241" s="25" t="s">
        <v>487</v>
      </c>
      <c r="G241" s="24">
        <v>5138.46</v>
      </c>
      <c r="H241" s="10" t="s">
        <v>19</v>
      </c>
      <c r="I241" s="6">
        <f t="shared" si="11"/>
        <v>17</v>
      </c>
      <c r="J241" s="8">
        <f t="shared" si="12"/>
        <v>103700</v>
      </c>
    </row>
    <row r="242" spans="1:10" x14ac:dyDescent="0.15">
      <c r="A242" s="10">
        <v>241</v>
      </c>
      <c r="B242" s="6" t="s">
        <v>358</v>
      </c>
      <c r="C242" s="7" t="s">
        <v>454</v>
      </c>
      <c r="D242" s="24">
        <v>16690.12</v>
      </c>
      <c r="E242" s="12" t="s">
        <v>268</v>
      </c>
      <c r="F242" s="25" t="s">
        <v>488</v>
      </c>
      <c r="G242" s="24">
        <v>14476.12</v>
      </c>
      <c r="H242" s="10" t="s">
        <v>19</v>
      </c>
      <c r="I242" s="6">
        <f t="shared" si="11"/>
        <v>4</v>
      </c>
      <c r="J242" s="8">
        <f t="shared" si="12"/>
        <v>66760.479999999996</v>
      </c>
    </row>
    <row r="243" spans="1:10" x14ac:dyDescent="0.15">
      <c r="A243" s="10">
        <v>242</v>
      </c>
      <c r="B243" s="6" t="s">
        <v>359</v>
      </c>
      <c r="C243" s="7" t="s">
        <v>455</v>
      </c>
      <c r="D243" s="24">
        <v>317.2</v>
      </c>
      <c r="E243" s="12" t="s">
        <v>473</v>
      </c>
      <c r="F243" s="25" t="s">
        <v>491</v>
      </c>
      <c r="G243" s="24">
        <v>317.2</v>
      </c>
      <c r="H243" s="10" t="s">
        <v>19</v>
      </c>
      <c r="I243" s="6">
        <f t="shared" si="11"/>
        <v>36</v>
      </c>
      <c r="J243" s="8">
        <f t="shared" si="12"/>
        <v>11419.199999999999</v>
      </c>
    </row>
    <row r="244" spans="1:10" x14ac:dyDescent="0.15">
      <c r="A244" s="10">
        <v>243</v>
      </c>
      <c r="B244" s="6" t="s">
        <v>360</v>
      </c>
      <c r="C244" s="7" t="s">
        <v>456</v>
      </c>
      <c r="D244" s="24">
        <v>570.96</v>
      </c>
      <c r="E244" s="12" t="s">
        <v>473</v>
      </c>
      <c r="F244" s="25" t="s">
        <v>487</v>
      </c>
      <c r="G244" s="24">
        <v>570.96</v>
      </c>
      <c r="H244" s="10" t="s">
        <v>19</v>
      </c>
      <c r="I244" s="6">
        <f t="shared" si="11"/>
        <v>-21</v>
      </c>
      <c r="J244" s="8">
        <f t="shared" si="12"/>
        <v>-11990.16</v>
      </c>
    </row>
    <row r="245" spans="1:10" x14ac:dyDescent="0.15">
      <c r="A245" s="10">
        <v>244</v>
      </c>
      <c r="B245" s="6" t="s">
        <v>361</v>
      </c>
      <c r="C245" s="7" t="s">
        <v>456</v>
      </c>
      <c r="D245" s="24">
        <v>14640</v>
      </c>
      <c r="E245" s="12" t="s">
        <v>495</v>
      </c>
      <c r="F245" s="25" t="s">
        <v>490</v>
      </c>
      <c r="G245" s="24">
        <v>14640</v>
      </c>
      <c r="H245" s="10" t="s">
        <v>19</v>
      </c>
      <c r="I245" s="6">
        <f t="shared" si="11"/>
        <v>-23</v>
      </c>
      <c r="J245" s="8">
        <f t="shared" si="12"/>
        <v>-336720</v>
      </c>
    </row>
    <row r="246" spans="1:10" x14ac:dyDescent="0.15">
      <c r="A246" s="10">
        <v>245</v>
      </c>
      <c r="B246" s="6" t="s">
        <v>362</v>
      </c>
      <c r="C246" s="7" t="s">
        <v>456</v>
      </c>
      <c r="D246" s="24">
        <v>6255.54</v>
      </c>
      <c r="E246" s="12" t="s">
        <v>456</v>
      </c>
      <c r="F246" s="25" t="s">
        <v>496</v>
      </c>
      <c r="G246" s="24">
        <v>5028.96</v>
      </c>
      <c r="H246" s="10" t="s">
        <v>19</v>
      </c>
      <c r="I246" s="6">
        <f t="shared" si="11"/>
        <v>71</v>
      </c>
      <c r="J246" s="8">
        <f t="shared" si="12"/>
        <v>444143.34</v>
      </c>
    </row>
    <row r="247" spans="1:10" x14ac:dyDescent="0.15">
      <c r="A247" s="10">
        <v>246</v>
      </c>
      <c r="B247" s="6" t="s">
        <v>363</v>
      </c>
      <c r="C247" s="7" t="s">
        <v>457</v>
      </c>
      <c r="D247" s="24">
        <v>1650</v>
      </c>
      <c r="E247" s="12" t="s">
        <v>473</v>
      </c>
      <c r="F247" s="25" t="s">
        <v>472</v>
      </c>
      <c r="G247" s="24">
        <v>1650</v>
      </c>
      <c r="H247" s="10" t="s">
        <v>19</v>
      </c>
      <c r="I247" s="6">
        <f t="shared" si="11"/>
        <v>-3</v>
      </c>
      <c r="J247" s="8">
        <f t="shared" si="12"/>
        <v>-4950</v>
      </c>
    </row>
    <row r="248" spans="1:10" x14ac:dyDescent="0.15">
      <c r="A248" s="10">
        <v>247</v>
      </c>
      <c r="B248" s="6" t="s">
        <v>364</v>
      </c>
      <c r="C248" s="7" t="s">
        <v>457</v>
      </c>
      <c r="D248" s="24">
        <v>1008.11</v>
      </c>
      <c r="E248" s="12" t="s">
        <v>268</v>
      </c>
      <c r="F248" s="25" t="s">
        <v>487</v>
      </c>
      <c r="G248" s="24">
        <v>1008.11</v>
      </c>
      <c r="H248" s="10" t="s">
        <v>19</v>
      </c>
      <c r="I248" s="6">
        <f t="shared" si="11"/>
        <v>10</v>
      </c>
      <c r="J248" s="8">
        <f t="shared" si="12"/>
        <v>10081.1</v>
      </c>
    </row>
    <row r="249" spans="1:10" x14ac:dyDescent="0.15">
      <c r="A249" s="10">
        <v>248</v>
      </c>
      <c r="B249" s="6" t="s">
        <v>365</v>
      </c>
      <c r="C249" s="7" t="s">
        <v>457</v>
      </c>
      <c r="D249" s="24">
        <v>721.84</v>
      </c>
      <c r="E249" s="12" t="s">
        <v>473</v>
      </c>
      <c r="F249" s="25" t="s">
        <v>472</v>
      </c>
      <c r="G249" s="24">
        <v>721.84</v>
      </c>
      <c r="H249" s="10" t="s">
        <v>19</v>
      </c>
      <c r="I249" s="6">
        <f t="shared" si="11"/>
        <v>-3</v>
      </c>
      <c r="J249" s="8">
        <f t="shared" si="12"/>
        <v>-2165.52</v>
      </c>
    </row>
    <row r="250" spans="1:10" x14ac:dyDescent="0.15">
      <c r="A250" s="10">
        <v>249</v>
      </c>
      <c r="B250" s="6" t="s">
        <v>366</v>
      </c>
      <c r="C250" s="7" t="s">
        <v>457</v>
      </c>
      <c r="D250" s="24">
        <v>7198</v>
      </c>
      <c r="E250" s="12" t="s">
        <v>473</v>
      </c>
      <c r="F250" s="25" t="s">
        <v>472</v>
      </c>
      <c r="G250" s="24">
        <v>7198</v>
      </c>
      <c r="H250" s="10" t="s">
        <v>19</v>
      </c>
      <c r="I250" s="6">
        <f t="shared" si="11"/>
        <v>-3</v>
      </c>
      <c r="J250" s="8">
        <f t="shared" si="12"/>
        <v>-21594</v>
      </c>
    </row>
    <row r="251" spans="1:10" x14ac:dyDescent="0.15">
      <c r="A251" s="10">
        <v>250</v>
      </c>
      <c r="B251" s="6" t="s">
        <v>367</v>
      </c>
      <c r="C251" s="7" t="s">
        <v>457</v>
      </c>
      <c r="D251" s="24">
        <v>2444.06</v>
      </c>
      <c r="E251" s="12" t="s">
        <v>457</v>
      </c>
      <c r="F251" s="25" t="s">
        <v>673</v>
      </c>
      <c r="G251" s="24">
        <v>2444.06</v>
      </c>
      <c r="H251" s="10" t="s">
        <v>19</v>
      </c>
      <c r="I251" s="6">
        <f t="shared" si="11"/>
        <v>71</v>
      </c>
      <c r="J251" s="8">
        <f t="shared" si="12"/>
        <v>173528.26</v>
      </c>
    </row>
    <row r="252" spans="1:10" x14ac:dyDescent="0.15">
      <c r="A252" s="10">
        <v>251</v>
      </c>
      <c r="B252" s="6" t="s">
        <v>368</v>
      </c>
      <c r="C252" s="7" t="s">
        <v>457</v>
      </c>
      <c r="D252" s="24">
        <v>2444.06</v>
      </c>
      <c r="E252" s="12" t="s">
        <v>457</v>
      </c>
      <c r="F252" s="25" t="s">
        <v>673</v>
      </c>
      <c r="G252" s="24">
        <v>2444.06</v>
      </c>
      <c r="H252" s="10" t="s">
        <v>19</v>
      </c>
      <c r="I252" s="6">
        <f t="shared" si="11"/>
        <v>71</v>
      </c>
      <c r="J252" s="8">
        <f t="shared" si="12"/>
        <v>173528.26</v>
      </c>
    </row>
    <row r="253" spans="1:10" x14ac:dyDescent="0.15">
      <c r="A253" s="10">
        <v>252</v>
      </c>
      <c r="B253" s="6" t="s">
        <v>369</v>
      </c>
      <c r="C253" s="7" t="s">
        <v>458</v>
      </c>
      <c r="D253" s="24">
        <v>402.6</v>
      </c>
      <c r="E253" s="12" t="s">
        <v>473</v>
      </c>
      <c r="F253" s="25" t="s">
        <v>472</v>
      </c>
      <c r="G253" s="24">
        <v>402.6</v>
      </c>
      <c r="H253" s="10" t="s">
        <v>19</v>
      </c>
      <c r="I253" s="6">
        <f t="shared" si="11"/>
        <v>-3</v>
      </c>
      <c r="J253" s="8">
        <f t="shared" si="12"/>
        <v>-1207.8000000000002</v>
      </c>
    </row>
    <row r="254" spans="1:10" x14ac:dyDescent="0.15">
      <c r="A254" s="10">
        <v>253</v>
      </c>
      <c r="B254" s="6" t="s">
        <v>370</v>
      </c>
      <c r="C254" s="7" t="s">
        <v>458</v>
      </c>
      <c r="D254" s="24">
        <v>82.9</v>
      </c>
      <c r="E254" s="12" t="s">
        <v>473</v>
      </c>
      <c r="F254" s="25" t="s">
        <v>472</v>
      </c>
      <c r="G254" s="24">
        <v>82.9</v>
      </c>
      <c r="H254" s="10" t="s">
        <v>19</v>
      </c>
      <c r="I254" s="6">
        <f t="shared" si="11"/>
        <v>-3</v>
      </c>
      <c r="J254" s="8">
        <f t="shared" si="12"/>
        <v>-248.70000000000002</v>
      </c>
    </row>
    <row r="255" spans="1:10" x14ac:dyDescent="0.15">
      <c r="A255" s="10">
        <v>254</v>
      </c>
      <c r="B255" s="6" t="s">
        <v>371</v>
      </c>
      <c r="C255" s="7" t="s">
        <v>458</v>
      </c>
      <c r="D255" s="24">
        <v>2444.06</v>
      </c>
      <c r="E255" s="12" t="s">
        <v>458</v>
      </c>
      <c r="F255" s="25" t="s">
        <v>673</v>
      </c>
      <c r="G255" s="24">
        <v>2444.06</v>
      </c>
      <c r="H255" s="10" t="s">
        <v>19</v>
      </c>
      <c r="I255" s="6">
        <f t="shared" si="11"/>
        <v>70</v>
      </c>
      <c r="J255" s="8">
        <f t="shared" si="12"/>
        <v>171084.19999999998</v>
      </c>
    </row>
    <row r="256" spans="1:10" x14ac:dyDescent="0.15">
      <c r="A256" s="10">
        <v>255</v>
      </c>
      <c r="B256" s="6" t="s">
        <v>372</v>
      </c>
      <c r="C256" s="7" t="s">
        <v>458</v>
      </c>
      <c r="D256" s="24">
        <v>610</v>
      </c>
      <c r="E256" s="12" t="s">
        <v>458</v>
      </c>
      <c r="F256" s="25" t="s">
        <v>673</v>
      </c>
      <c r="G256" s="24">
        <v>610</v>
      </c>
      <c r="H256" s="10" t="s">
        <v>19</v>
      </c>
      <c r="I256" s="6">
        <f t="shared" si="11"/>
        <v>70</v>
      </c>
      <c r="J256" s="8">
        <f t="shared" si="12"/>
        <v>42700</v>
      </c>
    </row>
    <row r="257" spans="1:10" x14ac:dyDescent="0.15">
      <c r="A257" s="10">
        <v>256</v>
      </c>
      <c r="B257" s="6" t="s">
        <v>373</v>
      </c>
      <c r="C257" s="7" t="s">
        <v>458</v>
      </c>
      <c r="D257" s="24">
        <v>1503.7</v>
      </c>
      <c r="E257" s="12" t="s">
        <v>458</v>
      </c>
      <c r="F257" s="25" t="s">
        <v>673</v>
      </c>
      <c r="G257" s="24">
        <v>1503.7</v>
      </c>
      <c r="H257" s="10" t="s">
        <v>19</v>
      </c>
      <c r="I257" s="6">
        <f t="shared" si="11"/>
        <v>70</v>
      </c>
      <c r="J257" s="8">
        <f t="shared" si="12"/>
        <v>105259</v>
      </c>
    </row>
    <row r="258" spans="1:10" x14ac:dyDescent="0.15">
      <c r="A258" s="10">
        <v>257</v>
      </c>
      <c r="B258" s="6" t="s">
        <v>374</v>
      </c>
      <c r="C258" s="7" t="s">
        <v>458</v>
      </c>
      <c r="D258" s="24">
        <v>24045.41</v>
      </c>
      <c r="E258" s="12" t="s">
        <v>458</v>
      </c>
      <c r="F258" s="25" t="s">
        <v>673</v>
      </c>
      <c r="G258" s="24">
        <v>24045.41</v>
      </c>
      <c r="H258" s="10" t="s">
        <v>19</v>
      </c>
      <c r="I258" s="6">
        <f t="shared" si="11"/>
        <v>70</v>
      </c>
      <c r="J258" s="8">
        <f t="shared" si="12"/>
        <v>1683178.7</v>
      </c>
    </row>
    <row r="259" spans="1:10" x14ac:dyDescent="0.15">
      <c r="A259" s="10">
        <v>258</v>
      </c>
      <c r="B259" s="6" t="s">
        <v>375</v>
      </c>
      <c r="C259" s="7" t="s">
        <v>458</v>
      </c>
      <c r="D259" s="24">
        <v>960.22</v>
      </c>
      <c r="E259" s="12" t="s">
        <v>458</v>
      </c>
      <c r="F259" s="25" t="s">
        <v>673</v>
      </c>
      <c r="G259" s="24">
        <v>960.22</v>
      </c>
      <c r="H259" s="10" t="s">
        <v>19</v>
      </c>
      <c r="I259" s="6">
        <f t="shared" si="11"/>
        <v>70</v>
      </c>
      <c r="J259" s="8">
        <f t="shared" si="12"/>
        <v>67215.400000000009</v>
      </c>
    </row>
    <row r="260" spans="1:10" x14ac:dyDescent="0.15">
      <c r="A260" s="10">
        <v>259</v>
      </c>
      <c r="B260" s="6" t="s">
        <v>376</v>
      </c>
      <c r="C260" s="7" t="s">
        <v>458</v>
      </c>
      <c r="D260" s="24">
        <v>2444.06</v>
      </c>
      <c r="E260" s="12" t="s">
        <v>458</v>
      </c>
      <c r="F260" s="25" t="s">
        <v>673</v>
      </c>
      <c r="G260" s="24">
        <v>2444.06</v>
      </c>
      <c r="H260" s="10" t="s">
        <v>19</v>
      </c>
      <c r="I260" s="6">
        <f t="shared" si="11"/>
        <v>70</v>
      </c>
      <c r="J260" s="8">
        <f t="shared" si="12"/>
        <v>171084.19999999998</v>
      </c>
    </row>
    <row r="261" spans="1:10" x14ac:dyDescent="0.15">
      <c r="A261" s="10">
        <v>260</v>
      </c>
      <c r="B261" s="6" t="s">
        <v>377</v>
      </c>
      <c r="C261" s="7" t="s">
        <v>458</v>
      </c>
      <c r="D261" s="24">
        <v>2444.06</v>
      </c>
      <c r="E261" s="12" t="s">
        <v>458</v>
      </c>
      <c r="F261" s="25" t="s">
        <v>673</v>
      </c>
      <c r="G261" s="24">
        <v>2444.06</v>
      </c>
      <c r="H261" s="10" t="s">
        <v>19</v>
      </c>
      <c r="I261" s="6">
        <f t="shared" si="11"/>
        <v>70</v>
      </c>
      <c r="J261" s="8">
        <f t="shared" si="12"/>
        <v>171084.19999999998</v>
      </c>
    </row>
    <row r="262" spans="1:10" x14ac:dyDescent="0.15">
      <c r="A262" s="10">
        <v>261</v>
      </c>
      <c r="B262" s="6" t="s">
        <v>378</v>
      </c>
      <c r="C262" s="7" t="s">
        <v>268</v>
      </c>
      <c r="D262" s="24">
        <v>732</v>
      </c>
      <c r="E262" s="12" t="s">
        <v>473</v>
      </c>
      <c r="F262" s="25" t="s">
        <v>472</v>
      </c>
      <c r="G262" s="24">
        <v>732</v>
      </c>
      <c r="H262" s="10" t="s">
        <v>19</v>
      </c>
      <c r="I262" s="6">
        <f t="shared" si="11"/>
        <v>-3</v>
      </c>
      <c r="J262" s="8">
        <f t="shared" si="12"/>
        <v>-2196</v>
      </c>
    </row>
    <row r="263" spans="1:10" x14ac:dyDescent="0.15">
      <c r="A263" s="10">
        <v>262</v>
      </c>
      <c r="B263" s="6" t="s">
        <v>379</v>
      </c>
      <c r="C263" s="7" t="s">
        <v>268</v>
      </c>
      <c r="D263" s="24">
        <v>805.2</v>
      </c>
      <c r="E263" s="12" t="s">
        <v>473</v>
      </c>
      <c r="F263" s="25" t="s">
        <v>472</v>
      </c>
      <c r="G263" s="24">
        <v>805.2</v>
      </c>
      <c r="H263" s="10" t="s">
        <v>19</v>
      </c>
      <c r="I263" s="6">
        <f t="shared" si="11"/>
        <v>-3</v>
      </c>
      <c r="J263" s="8">
        <f t="shared" si="12"/>
        <v>-2415.6000000000004</v>
      </c>
    </row>
    <row r="264" spans="1:10" x14ac:dyDescent="0.15">
      <c r="A264" s="10">
        <v>263</v>
      </c>
      <c r="B264" s="6" t="s">
        <v>380</v>
      </c>
      <c r="C264" s="7" t="s">
        <v>268</v>
      </c>
      <c r="D264" s="24">
        <v>350.75</v>
      </c>
      <c r="E264" s="12" t="s">
        <v>473</v>
      </c>
      <c r="F264" s="25" t="s">
        <v>472</v>
      </c>
      <c r="G264" s="24">
        <v>350.75</v>
      </c>
      <c r="H264" s="10" t="s">
        <v>19</v>
      </c>
      <c r="I264" s="6">
        <f t="shared" si="11"/>
        <v>-3</v>
      </c>
      <c r="J264" s="8">
        <f t="shared" si="12"/>
        <v>-1052.25</v>
      </c>
    </row>
    <row r="265" spans="1:10" x14ac:dyDescent="0.15">
      <c r="A265" s="10">
        <v>264</v>
      </c>
      <c r="B265" s="6" t="s">
        <v>381</v>
      </c>
      <c r="C265" s="7" t="s">
        <v>268</v>
      </c>
      <c r="D265" s="24">
        <v>1342</v>
      </c>
      <c r="E265" s="12" t="s">
        <v>473</v>
      </c>
      <c r="F265" s="25" t="s">
        <v>472</v>
      </c>
      <c r="G265" s="24">
        <v>1342</v>
      </c>
      <c r="H265" s="10" t="s">
        <v>19</v>
      </c>
      <c r="I265" s="6">
        <f t="shared" si="11"/>
        <v>-3</v>
      </c>
      <c r="J265" s="8">
        <f t="shared" si="12"/>
        <v>-4026</v>
      </c>
    </row>
    <row r="266" spans="1:10" x14ac:dyDescent="0.15">
      <c r="A266" s="10">
        <v>265</v>
      </c>
      <c r="B266" s="6" t="s">
        <v>382</v>
      </c>
      <c r="C266" s="7" t="s">
        <v>268</v>
      </c>
      <c r="D266" s="24">
        <v>559.98</v>
      </c>
      <c r="E266" s="12" t="s">
        <v>473</v>
      </c>
      <c r="F266" s="25" t="s">
        <v>472</v>
      </c>
      <c r="G266" s="24">
        <v>559.98</v>
      </c>
      <c r="H266" s="10" t="s">
        <v>19</v>
      </c>
      <c r="I266" s="6">
        <f t="shared" si="11"/>
        <v>-3</v>
      </c>
      <c r="J266" s="8">
        <f t="shared" si="12"/>
        <v>-1679.94</v>
      </c>
    </row>
    <row r="267" spans="1:10" x14ac:dyDescent="0.15">
      <c r="A267" s="10">
        <v>266</v>
      </c>
      <c r="B267" s="6" t="s">
        <v>383</v>
      </c>
      <c r="C267" s="7" t="s">
        <v>268</v>
      </c>
      <c r="D267" s="24">
        <v>15002</v>
      </c>
      <c r="E267" s="12" t="s">
        <v>473</v>
      </c>
      <c r="F267" s="25" t="s">
        <v>472</v>
      </c>
      <c r="G267" s="24">
        <v>15002</v>
      </c>
      <c r="H267" s="10" t="s">
        <v>19</v>
      </c>
      <c r="I267" s="6">
        <f t="shared" si="11"/>
        <v>-3</v>
      </c>
      <c r="J267" s="8">
        <f t="shared" si="12"/>
        <v>-45006</v>
      </c>
    </row>
    <row r="268" spans="1:10" x14ac:dyDescent="0.15">
      <c r="A268" s="10">
        <v>267</v>
      </c>
      <c r="B268" s="6" t="s">
        <v>384</v>
      </c>
      <c r="C268" s="7" t="s">
        <v>268</v>
      </c>
      <c r="D268" s="24">
        <v>1647</v>
      </c>
      <c r="E268" s="12" t="s">
        <v>674</v>
      </c>
      <c r="F268" s="25" t="s">
        <v>486</v>
      </c>
      <c r="G268" s="24">
        <v>1647</v>
      </c>
      <c r="H268" s="10" t="s">
        <v>19</v>
      </c>
      <c r="I268" s="6">
        <f t="shared" si="11"/>
        <v>47</v>
      </c>
      <c r="J268" s="8">
        <f t="shared" si="12"/>
        <v>77409</v>
      </c>
    </row>
    <row r="269" spans="1:10" x14ac:dyDescent="0.15">
      <c r="A269" s="10">
        <v>268</v>
      </c>
      <c r="B269" s="6" t="s">
        <v>385</v>
      </c>
      <c r="C269" s="7" t="s">
        <v>268</v>
      </c>
      <c r="D269" s="24">
        <v>358.68</v>
      </c>
      <c r="E269" s="12" t="s">
        <v>473</v>
      </c>
      <c r="F269" s="25" t="s">
        <v>472</v>
      </c>
      <c r="G269" s="24">
        <v>358.68</v>
      </c>
      <c r="H269" s="10" t="s">
        <v>19</v>
      </c>
      <c r="I269" s="6">
        <f t="shared" si="11"/>
        <v>-3</v>
      </c>
      <c r="J269" s="8">
        <f t="shared" si="12"/>
        <v>-1076.04</v>
      </c>
    </row>
    <row r="270" spans="1:10" x14ac:dyDescent="0.15">
      <c r="A270" s="10">
        <v>269</v>
      </c>
      <c r="B270" s="6" t="s">
        <v>386</v>
      </c>
      <c r="C270" s="7" t="s">
        <v>459</v>
      </c>
      <c r="D270" s="24">
        <v>760</v>
      </c>
      <c r="E270" s="12" t="s">
        <v>481</v>
      </c>
      <c r="F270" s="25" t="s">
        <v>475</v>
      </c>
      <c r="G270" s="24">
        <v>760</v>
      </c>
      <c r="H270" s="10" t="s">
        <v>19</v>
      </c>
      <c r="I270" s="6">
        <f t="shared" si="11"/>
        <v>-29</v>
      </c>
      <c r="J270" s="8">
        <f t="shared" si="12"/>
        <v>-22040</v>
      </c>
    </row>
    <row r="271" spans="1:10" x14ac:dyDescent="0.15">
      <c r="A271" s="10">
        <v>270</v>
      </c>
      <c r="B271" s="6" t="s">
        <v>387</v>
      </c>
      <c r="C271" s="7" t="s">
        <v>460</v>
      </c>
      <c r="D271" s="24">
        <v>207</v>
      </c>
      <c r="E271" s="12" t="s">
        <v>476</v>
      </c>
      <c r="F271" s="25" t="s">
        <v>490</v>
      </c>
      <c r="G271" s="24">
        <v>207</v>
      </c>
      <c r="H271" s="10" t="s">
        <v>19</v>
      </c>
      <c r="I271" s="6">
        <f t="shared" si="11"/>
        <v>1</v>
      </c>
      <c r="J271" s="8">
        <f t="shared" si="12"/>
        <v>207</v>
      </c>
    </row>
    <row r="272" spans="1:10" x14ac:dyDescent="0.15">
      <c r="A272" s="10">
        <v>271</v>
      </c>
      <c r="B272" s="6" t="s">
        <v>388</v>
      </c>
      <c r="C272" s="7" t="s">
        <v>460</v>
      </c>
      <c r="D272" s="24">
        <v>462</v>
      </c>
      <c r="E272" s="12" t="s">
        <v>481</v>
      </c>
      <c r="F272" s="25" t="s">
        <v>490</v>
      </c>
      <c r="G272" s="24">
        <v>462</v>
      </c>
      <c r="H272" s="10" t="s">
        <v>19</v>
      </c>
      <c r="I272" s="6">
        <f t="shared" si="11"/>
        <v>-27</v>
      </c>
      <c r="J272" s="8">
        <f t="shared" si="12"/>
        <v>-12474</v>
      </c>
    </row>
    <row r="273" spans="1:10" x14ac:dyDescent="0.15">
      <c r="A273" s="10">
        <v>272</v>
      </c>
      <c r="B273" s="6" t="s">
        <v>389</v>
      </c>
      <c r="C273" s="7" t="s">
        <v>460</v>
      </c>
      <c r="D273" s="24">
        <v>2674.3</v>
      </c>
      <c r="E273" s="12" t="s">
        <v>497</v>
      </c>
      <c r="F273" s="25" t="s">
        <v>476</v>
      </c>
      <c r="G273" s="24">
        <v>2674.3</v>
      </c>
      <c r="H273" s="10" t="s">
        <v>19</v>
      </c>
      <c r="I273" s="6">
        <f t="shared" si="11"/>
        <v>-58</v>
      </c>
      <c r="J273" s="8">
        <f t="shared" si="12"/>
        <v>-155109.40000000002</v>
      </c>
    </row>
    <row r="274" spans="1:10" x14ac:dyDescent="0.15">
      <c r="A274" s="10">
        <v>273</v>
      </c>
      <c r="B274" s="6" t="s">
        <v>390</v>
      </c>
      <c r="C274" s="7" t="s">
        <v>460</v>
      </c>
      <c r="D274" s="24">
        <v>350</v>
      </c>
      <c r="E274" s="12" t="s">
        <v>460</v>
      </c>
      <c r="F274" s="25" t="s">
        <v>488</v>
      </c>
      <c r="G274" s="24">
        <v>350</v>
      </c>
      <c r="H274" s="10" t="s">
        <v>19</v>
      </c>
      <c r="I274" s="6">
        <f t="shared" si="11"/>
        <v>1</v>
      </c>
      <c r="J274" s="8">
        <f t="shared" si="12"/>
        <v>350</v>
      </c>
    </row>
    <row r="275" spans="1:10" x14ac:dyDescent="0.15">
      <c r="A275" s="10">
        <v>274</v>
      </c>
      <c r="B275" s="6" t="s">
        <v>391</v>
      </c>
      <c r="C275" s="7" t="s">
        <v>461</v>
      </c>
      <c r="D275" s="24">
        <v>300</v>
      </c>
      <c r="E275" s="12" t="s">
        <v>491</v>
      </c>
      <c r="F275" s="25" t="s">
        <v>486</v>
      </c>
      <c r="G275" s="24">
        <v>300</v>
      </c>
      <c r="H275" s="10" t="s">
        <v>19</v>
      </c>
      <c r="I275" s="6">
        <f t="shared" si="11"/>
        <v>10</v>
      </c>
      <c r="J275" s="8">
        <f t="shared" si="12"/>
        <v>3000</v>
      </c>
    </row>
    <row r="276" spans="1:10" x14ac:dyDescent="0.15">
      <c r="A276" s="10">
        <v>275</v>
      </c>
      <c r="B276" s="6" t="s">
        <v>392</v>
      </c>
      <c r="C276" s="7" t="s">
        <v>461</v>
      </c>
      <c r="D276" s="24">
        <v>6775.45</v>
      </c>
      <c r="E276" s="12" t="s">
        <v>477</v>
      </c>
      <c r="F276" s="25" t="s">
        <v>472</v>
      </c>
      <c r="G276" s="24">
        <v>6775.45</v>
      </c>
      <c r="H276" s="10" t="s">
        <v>19</v>
      </c>
      <c r="I276" s="6">
        <f t="shared" si="11"/>
        <v>-8</v>
      </c>
      <c r="J276" s="8">
        <f t="shared" si="12"/>
        <v>-54203.6</v>
      </c>
    </row>
    <row r="277" spans="1:10" x14ac:dyDescent="0.15">
      <c r="A277" s="10">
        <v>276</v>
      </c>
      <c r="B277" s="6" t="s">
        <v>393</v>
      </c>
      <c r="C277" s="7" t="s">
        <v>462</v>
      </c>
      <c r="D277" s="24">
        <v>750</v>
      </c>
      <c r="E277" s="12" t="s">
        <v>481</v>
      </c>
      <c r="F277" s="25" t="s">
        <v>490</v>
      </c>
      <c r="G277" s="24">
        <v>750</v>
      </c>
      <c r="H277" s="10" t="s">
        <v>19</v>
      </c>
      <c r="I277" s="6">
        <f t="shared" si="11"/>
        <v>-27</v>
      </c>
      <c r="J277" s="8">
        <f t="shared" si="12"/>
        <v>-20250</v>
      </c>
    </row>
    <row r="278" spans="1:10" x14ac:dyDescent="0.15">
      <c r="A278" s="10">
        <v>277</v>
      </c>
      <c r="B278" s="6" t="s">
        <v>394</v>
      </c>
      <c r="C278" s="7" t="s">
        <v>462</v>
      </c>
      <c r="D278" s="24">
        <v>1068.3900000000001</v>
      </c>
      <c r="E278" s="12" t="s">
        <v>462</v>
      </c>
      <c r="F278" s="25" t="s">
        <v>490</v>
      </c>
      <c r="G278" s="24">
        <v>1068.3900000000001</v>
      </c>
      <c r="H278" s="10" t="s">
        <v>19</v>
      </c>
      <c r="I278" s="6">
        <f t="shared" si="11"/>
        <v>29</v>
      </c>
      <c r="J278" s="8">
        <f t="shared" si="12"/>
        <v>30983.31</v>
      </c>
    </row>
    <row r="279" spans="1:10" x14ac:dyDescent="0.15">
      <c r="A279" s="10">
        <v>278</v>
      </c>
      <c r="B279" s="6" t="s">
        <v>395</v>
      </c>
      <c r="C279" s="7" t="s">
        <v>463</v>
      </c>
      <c r="D279" s="24">
        <v>470</v>
      </c>
      <c r="E279" s="12" t="s">
        <v>478</v>
      </c>
      <c r="F279" s="25" t="s">
        <v>490</v>
      </c>
      <c r="G279" s="24">
        <v>470</v>
      </c>
      <c r="H279" s="10" t="s">
        <v>19</v>
      </c>
      <c r="I279" s="6">
        <f t="shared" si="11"/>
        <v>-7</v>
      </c>
      <c r="J279" s="8">
        <f t="shared" si="12"/>
        <v>-3290</v>
      </c>
    </row>
    <row r="280" spans="1:10" x14ac:dyDescent="0.15">
      <c r="A280" s="10">
        <v>279</v>
      </c>
      <c r="B280" s="6" t="s">
        <v>396</v>
      </c>
      <c r="C280" s="7" t="s">
        <v>463</v>
      </c>
      <c r="D280" s="24">
        <v>1366.5</v>
      </c>
      <c r="E280" s="12" t="s">
        <v>481</v>
      </c>
      <c r="F280" s="25" t="s">
        <v>490</v>
      </c>
      <c r="G280" s="24">
        <v>1366.5</v>
      </c>
      <c r="H280" s="10" t="s">
        <v>19</v>
      </c>
      <c r="I280" s="6">
        <f t="shared" si="11"/>
        <v>-27</v>
      </c>
      <c r="J280" s="8">
        <f t="shared" si="12"/>
        <v>-36895.5</v>
      </c>
    </row>
    <row r="281" spans="1:10" x14ac:dyDescent="0.15">
      <c r="A281" s="10">
        <v>280</v>
      </c>
      <c r="B281" s="6" t="s">
        <v>397</v>
      </c>
      <c r="C281" s="7" t="s">
        <v>464</v>
      </c>
      <c r="D281" s="24">
        <v>2499.6</v>
      </c>
      <c r="E281" s="12" t="s">
        <v>464</v>
      </c>
      <c r="F281" s="25" t="s">
        <v>673</v>
      </c>
      <c r="G281" s="24">
        <v>2499.6</v>
      </c>
      <c r="H281" s="10" t="s">
        <v>19</v>
      </c>
      <c r="I281" s="6">
        <f t="shared" si="11"/>
        <v>57</v>
      </c>
      <c r="J281" s="8">
        <f t="shared" si="12"/>
        <v>142477.19999999998</v>
      </c>
    </row>
    <row r="282" spans="1:10" x14ac:dyDescent="0.15">
      <c r="A282" s="10">
        <v>281</v>
      </c>
      <c r="B282" s="6" t="s">
        <v>398</v>
      </c>
      <c r="C282" s="7" t="s">
        <v>464</v>
      </c>
      <c r="D282" s="24">
        <v>150</v>
      </c>
      <c r="E282" s="12" t="s">
        <v>498</v>
      </c>
      <c r="F282" s="25" t="s">
        <v>486</v>
      </c>
      <c r="G282" s="24">
        <v>150</v>
      </c>
      <c r="H282" s="10" t="s">
        <v>19</v>
      </c>
      <c r="I282" s="6">
        <f t="shared" si="11"/>
        <v>3</v>
      </c>
      <c r="J282" s="8">
        <f t="shared" si="12"/>
        <v>450</v>
      </c>
    </row>
    <row r="283" spans="1:10" x14ac:dyDescent="0.15">
      <c r="A283" s="10">
        <v>282</v>
      </c>
      <c r="B283" s="6" t="s">
        <v>399</v>
      </c>
      <c r="C283" s="7" t="s">
        <v>464</v>
      </c>
      <c r="D283" s="24">
        <v>2193.36</v>
      </c>
      <c r="E283" s="12" t="s">
        <v>481</v>
      </c>
      <c r="F283" s="25" t="s">
        <v>490</v>
      </c>
      <c r="G283" s="24">
        <v>1771.56</v>
      </c>
      <c r="H283" s="10" t="s">
        <v>19</v>
      </c>
      <c r="I283" s="6">
        <f t="shared" si="11"/>
        <v>-27</v>
      </c>
      <c r="J283" s="8">
        <f t="shared" si="12"/>
        <v>-59220.72</v>
      </c>
    </row>
    <row r="284" spans="1:10" x14ac:dyDescent="0.15">
      <c r="A284" s="10">
        <v>283</v>
      </c>
      <c r="B284" s="6" t="s">
        <v>400</v>
      </c>
      <c r="C284" s="7" t="s">
        <v>465</v>
      </c>
      <c r="D284" s="24">
        <v>7838.45</v>
      </c>
      <c r="E284" s="12" t="s">
        <v>465</v>
      </c>
      <c r="F284" s="25" t="s">
        <v>673</v>
      </c>
      <c r="G284" s="24">
        <v>7838.45</v>
      </c>
      <c r="H284" s="10" t="s">
        <v>19</v>
      </c>
      <c r="I284" s="6">
        <f t="shared" si="11"/>
        <v>56</v>
      </c>
      <c r="J284" s="8">
        <f t="shared" si="12"/>
        <v>438953.2</v>
      </c>
    </row>
    <row r="285" spans="1:10" x14ac:dyDescent="0.15">
      <c r="A285" s="10">
        <v>284</v>
      </c>
      <c r="B285" s="6" t="s">
        <v>401</v>
      </c>
      <c r="C285" s="7" t="s">
        <v>465</v>
      </c>
      <c r="D285" s="24">
        <v>350</v>
      </c>
      <c r="E285" s="12" t="s">
        <v>493</v>
      </c>
      <c r="F285" s="25" t="s">
        <v>490</v>
      </c>
      <c r="G285" s="24">
        <v>350</v>
      </c>
      <c r="H285" s="10" t="s">
        <v>19</v>
      </c>
      <c r="I285" s="6">
        <f t="shared" si="11"/>
        <v>-9</v>
      </c>
      <c r="J285" s="8">
        <f t="shared" si="12"/>
        <v>-3150</v>
      </c>
    </row>
    <row r="286" spans="1:10" x14ac:dyDescent="0.15">
      <c r="A286" s="10">
        <v>285</v>
      </c>
      <c r="B286" s="6" t="s">
        <v>402</v>
      </c>
      <c r="C286" s="7" t="s">
        <v>465</v>
      </c>
      <c r="D286" s="24">
        <v>142.44999999999999</v>
      </c>
      <c r="E286" s="12" t="s">
        <v>465</v>
      </c>
      <c r="F286" s="25" t="s">
        <v>490</v>
      </c>
      <c r="G286" s="24">
        <v>142.44999999999999</v>
      </c>
      <c r="H286" s="10" t="s">
        <v>19</v>
      </c>
      <c r="I286" s="6">
        <f t="shared" si="11"/>
        <v>22</v>
      </c>
      <c r="J286" s="8">
        <f t="shared" si="12"/>
        <v>3133.8999999999996</v>
      </c>
    </row>
    <row r="287" spans="1:10" x14ac:dyDescent="0.15">
      <c r="A287" s="10">
        <v>286</v>
      </c>
      <c r="B287" s="6" t="s">
        <v>403</v>
      </c>
      <c r="C287" s="7" t="s">
        <v>466</v>
      </c>
      <c r="D287" s="24">
        <v>340</v>
      </c>
      <c r="E287" s="12" t="s">
        <v>481</v>
      </c>
      <c r="F287" s="25" t="s">
        <v>490</v>
      </c>
      <c r="G287" s="24">
        <v>340</v>
      </c>
      <c r="H287" s="10" t="s">
        <v>19</v>
      </c>
      <c r="I287" s="6">
        <f t="shared" si="11"/>
        <v>-27</v>
      </c>
      <c r="J287" s="8">
        <f t="shared" si="12"/>
        <v>-9180</v>
      </c>
    </row>
    <row r="288" spans="1:10" x14ac:dyDescent="0.15">
      <c r="A288" s="10">
        <v>287</v>
      </c>
      <c r="B288" s="6" t="s">
        <v>404</v>
      </c>
      <c r="C288" s="7" t="s">
        <v>466</v>
      </c>
      <c r="D288" s="24">
        <v>185</v>
      </c>
      <c r="E288" s="12" t="s">
        <v>481</v>
      </c>
      <c r="F288" s="25" t="s">
        <v>490</v>
      </c>
      <c r="G288" s="24">
        <v>185</v>
      </c>
      <c r="H288" s="10" t="s">
        <v>19</v>
      </c>
      <c r="I288" s="6">
        <f t="shared" si="11"/>
        <v>-27</v>
      </c>
      <c r="J288" s="8">
        <f t="shared" si="12"/>
        <v>-4995</v>
      </c>
    </row>
    <row r="289" spans="1:10" x14ac:dyDescent="0.15">
      <c r="A289" s="10">
        <v>288</v>
      </c>
      <c r="B289" s="6" t="s">
        <v>405</v>
      </c>
      <c r="C289" s="7" t="s">
        <v>466</v>
      </c>
      <c r="D289" s="24">
        <v>183.6</v>
      </c>
      <c r="E289" s="12" t="s">
        <v>473</v>
      </c>
      <c r="F289" s="25" t="s">
        <v>490</v>
      </c>
      <c r="G289" s="24">
        <v>156.6</v>
      </c>
      <c r="H289" s="10" t="s">
        <v>19</v>
      </c>
      <c r="I289" s="6">
        <f t="shared" si="11"/>
        <v>4</v>
      </c>
      <c r="J289" s="8">
        <f t="shared" si="12"/>
        <v>734.4</v>
      </c>
    </row>
    <row r="290" spans="1:10" x14ac:dyDescent="0.15">
      <c r="A290" s="10">
        <v>289</v>
      </c>
      <c r="B290" s="6" t="s">
        <v>406</v>
      </c>
      <c r="C290" s="7" t="s">
        <v>466</v>
      </c>
      <c r="D290" s="24">
        <v>765</v>
      </c>
      <c r="E290" s="12" t="s">
        <v>473</v>
      </c>
      <c r="F290" s="25" t="s">
        <v>490</v>
      </c>
      <c r="G290" s="24">
        <v>652.5</v>
      </c>
      <c r="H290" s="10" t="s">
        <v>19</v>
      </c>
      <c r="I290" s="6">
        <f t="shared" si="11"/>
        <v>4</v>
      </c>
      <c r="J290" s="8">
        <f t="shared" si="12"/>
        <v>3060</v>
      </c>
    </row>
    <row r="291" spans="1:10" x14ac:dyDescent="0.15">
      <c r="A291" s="10">
        <v>290</v>
      </c>
      <c r="B291" s="6" t="s">
        <v>407</v>
      </c>
      <c r="C291" s="7" t="s">
        <v>467</v>
      </c>
      <c r="D291" s="24">
        <v>15515.02</v>
      </c>
      <c r="E291" s="12" t="s">
        <v>473</v>
      </c>
      <c r="F291" s="25" t="s">
        <v>472</v>
      </c>
      <c r="G291" s="24">
        <v>15515.02</v>
      </c>
      <c r="H291" s="10" t="s">
        <v>19</v>
      </c>
      <c r="I291" s="6">
        <f t="shared" si="11"/>
        <v>-3</v>
      </c>
      <c r="J291" s="8">
        <f t="shared" si="12"/>
        <v>-46545.06</v>
      </c>
    </row>
    <row r="292" spans="1:10" x14ac:dyDescent="0.15">
      <c r="A292" s="10">
        <v>291</v>
      </c>
      <c r="B292" s="6" t="s">
        <v>408</v>
      </c>
      <c r="C292" s="7" t="s">
        <v>468</v>
      </c>
      <c r="D292" s="24">
        <v>1500</v>
      </c>
      <c r="E292" s="12" t="s">
        <v>481</v>
      </c>
      <c r="F292" s="25" t="s">
        <v>490</v>
      </c>
      <c r="G292" s="24">
        <v>1500</v>
      </c>
      <c r="H292" s="10" t="s">
        <v>19</v>
      </c>
      <c r="I292" s="6">
        <f t="shared" si="11"/>
        <v>-27</v>
      </c>
      <c r="J292" s="8">
        <f t="shared" si="12"/>
        <v>-40500</v>
      </c>
    </row>
    <row r="293" spans="1:10" x14ac:dyDescent="0.15">
      <c r="A293" s="10">
        <v>292</v>
      </c>
      <c r="B293" s="6" t="s">
        <v>409</v>
      </c>
      <c r="C293" s="7" t="s">
        <v>468</v>
      </c>
      <c r="D293" s="24">
        <v>1500</v>
      </c>
      <c r="E293" s="12" t="s">
        <v>481</v>
      </c>
      <c r="F293" s="25" t="s">
        <v>490</v>
      </c>
      <c r="G293" s="24">
        <v>1500</v>
      </c>
      <c r="H293" s="10" t="s">
        <v>19</v>
      </c>
      <c r="I293" s="6">
        <f t="shared" si="11"/>
        <v>-27</v>
      </c>
      <c r="J293" s="8">
        <f t="shared" si="12"/>
        <v>-40500</v>
      </c>
    </row>
    <row r="294" spans="1:10" x14ac:dyDescent="0.15">
      <c r="A294" s="10">
        <v>293</v>
      </c>
      <c r="B294" s="6" t="s">
        <v>410</v>
      </c>
      <c r="C294" s="7" t="s">
        <v>468</v>
      </c>
      <c r="D294" s="24">
        <v>36</v>
      </c>
      <c r="E294" s="12" t="s">
        <v>499</v>
      </c>
      <c r="F294" s="25" t="s">
        <v>490</v>
      </c>
      <c r="G294" s="24">
        <v>36</v>
      </c>
      <c r="H294" s="10" t="s">
        <v>19</v>
      </c>
      <c r="I294" s="6">
        <f t="shared" si="11"/>
        <v>-16</v>
      </c>
      <c r="J294" s="8">
        <f t="shared" si="12"/>
        <v>-576</v>
      </c>
    </row>
    <row r="295" spans="1:10" x14ac:dyDescent="0.15">
      <c r="A295" s="10">
        <v>294</v>
      </c>
      <c r="B295" s="6" t="s">
        <v>411</v>
      </c>
      <c r="C295" s="7" t="s">
        <v>469</v>
      </c>
      <c r="D295" s="24">
        <v>2458.8000000000002</v>
      </c>
      <c r="E295" s="12" t="s">
        <v>469</v>
      </c>
      <c r="F295" s="25" t="s">
        <v>472</v>
      </c>
      <c r="G295" s="24">
        <v>2458.8000000000002</v>
      </c>
      <c r="H295" s="10" t="s">
        <v>19</v>
      </c>
      <c r="I295" s="6">
        <f t="shared" si="11"/>
        <v>4</v>
      </c>
      <c r="J295" s="8">
        <f t="shared" si="12"/>
        <v>9835.2000000000007</v>
      </c>
    </row>
    <row r="296" spans="1:10" x14ac:dyDescent="0.15">
      <c r="A296" s="10">
        <v>295</v>
      </c>
      <c r="B296" s="6" t="s">
        <v>412</v>
      </c>
      <c r="C296" s="7" t="s">
        <v>470</v>
      </c>
      <c r="D296" s="24">
        <v>893.04</v>
      </c>
      <c r="E296" s="12" t="s">
        <v>481</v>
      </c>
      <c r="F296" s="25" t="s">
        <v>490</v>
      </c>
      <c r="G296" s="24">
        <v>893.04</v>
      </c>
      <c r="H296" s="10" t="s">
        <v>19</v>
      </c>
      <c r="I296" s="6">
        <f t="shared" ref="I296:I330" si="13">F296-E296</f>
        <v>-27</v>
      </c>
      <c r="J296" s="8">
        <f t="shared" ref="J296:J330" si="14">I296*D296</f>
        <v>-24112.079999999998</v>
      </c>
    </row>
    <row r="297" spans="1:10" x14ac:dyDescent="0.15">
      <c r="A297" s="10">
        <v>296</v>
      </c>
      <c r="B297" s="6" t="s">
        <v>413</v>
      </c>
      <c r="C297" s="7" t="s">
        <v>470</v>
      </c>
      <c r="D297" s="24">
        <v>865.17</v>
      </c>
      <c r="E297" s="12" t="s">
        <v>500</v>
      </c>
      <c r="F297" s="25" t="s">
        <v>490</v>
      </c>
      <c r="G297" s="24">
        <v>865.17</v>
      </c>
      <c r="H297" s="10" t="s">
        <v>19</v>
      </c>
      <c r="I297" s="6">
        <f t="shared" si="13"/>
        <v>-21</v>
      </c>
      <c r="J297" s="8">
        <f t="shared" si="14"/>
        <v>-18168.57</v>
      </c>
    </row>
    <row r="298" spans="1:10" x14ac:dyDescent="0.15">
      <c r="A298" s="10">
        <v>297</v>
      </c>
      <c r="B298" s="6" t="s">
        <v>414</v>
      </c>
      <c r="C298" s="7" t="s">
        <v>470</v>
      </c>
      <c r="D298" s="24">
        <v>6000</v>
      </c>
      <c r="E298" s="12" t="s">
        <v>497</v>
      </c>
      <c r="F298" s="25" t="s">
        <v>501</v>
      </c>
      <c r="G298" s="24">
        <v>6000</v>
      </c>
      <c r="H298" s="10" t="s">
        <v>19</v>
      </c>
      <c r="I298" s="6">
        <f t="shared" si="13"/>
        <v>-1</v>
      </c>
      <c r="J298" s="8">
        <f t="shared" si="14"/>
        <v>-6000</v>
      </c>
    </row>
    <row r="299" spans="1:10" x14ac:dyDescent="0.15">
      <c r="A299" s="10">
        <v>298</v>
      </c>
      <c r="B299" s="6" t="s">
        <v>415</v>
      </c>
      <c r="C299" s="7" t="s">
        <v>471</v>
      </c>
      <c r="D299" s="24">
        <v>300</v>
      </c>
      <c r="E299" s="12" t="s">
        <v>502</v>
      </c>
      <c r="F299" s="25" t="s">
        <v>501</v>
      </c>
      <c r="G299" s="24">
        <v>300</v>
      </c>
      <c r="H299" s="10" t="s">
        <v>19</v>
      </c>
      <c r="I299" s="6">
        <f t="shared" si="13"/>
        <v>3</v>
      </c>
      <c r="J299" s="8">
        <f t="shared" si="14"/>
        <v>900</v>
      </c>
    </row>
    <row r="300" spans="1:10" x14ac:dyDescent="0.15">
      <c r="A300" s="10">
        <v>299</v>
      </c>
      <c r="B300" s="6" t="s">
        <v>416</v>
      </c>
      <c r="C300" s="7" t="s">
        <v>471</v>
      </c>
      <c r="D300" s="24">
        <v>11550</v>
      </c>
      <c r="E300" s="12" t="s">
        <v>503</v>
      </c>
      <c r="F300" s="25" t="s">
        <v>490</v>
      </c>
      <c r="G300" s="24">
        <v>11550</v>
      </c>
      <c r="H300" s="10" t="s">
        <v>19</v>
      </c>
      <c r="I300" s="6">
        <f t="shared" si="13"/>
        <v>-22</v>
      </c>
      <c r="J300" s="8">
        <f t="shared" si="14"/>
        <v>-254100</v>
      </c>
    </row>
    <row r="301" spans="1:10" x14ac:dyDescent="0.15">
      <c r="A301" s="10">
        <v>300</v>
      </c>
      <c r="B301" s="6" t="s">
        <v>417</v>
      </c>
      <c r="C301" s="7" t="s">
        <v>471</v>
      </c>
      <c r="D301" s="24">
        <v>14992.38</v>
      </c>
      <c r="E301" s="12" t="s">
        <v>473</v>
      </c>
      <c r="F301" s="25" t="s">
        <v>490</v>
      </c>
      <c r="G301" s="24">
        <v>12109.23</v>
      </c>
      <c r="H301" s="10" t="s">
        <v>19</v>
      </c>
      <c r="I301" s="6">
        <f t="shared" si="13"/>
        <v>4</v>
      </c>
      <c r="J301" s="8">
        <f t="shared" si="14"/>
        <v>59969.52</v>
      </c>
    </row>
    <row r="302" spans="1:10" x14ac:dyDescent="0.15">
      <c r="A302" s="10">
        <v>301</v>
      </c>
      <c r="B302" s="6" t="s">
        <v>418</v>
      </c>
      <c r="C302" s="7" t="s">
        <v>472</v>
      </c>
      <c r="D302" s="24">
        <v>287.5</v>
      </c>
      <c r="E302" s="12" t="s">
        <v>481</v>
      </c>
      <c r="F302" s="25" t="s">
        <v>490</v>
      </c>
      <c r="G302" s="24">
        <v>287.5</v>
      </c>
      <c r="H302" s="10" t="s">
        <v>19</v>
      </c>
      <c r="I302" s="6">
        <f t="shared" si="13"/>
        <v>-27</v>
      </c>
      <c r="J302" s="8">
        <f t="shared" si="14"/>
        <v>-7762.5</v>
      </c>
    </row>
    <row r="303" spans="1:10" x14ac:dyDescent="0.15">
      <c r="A303" s="10">
        <v>302</v>
      </c>
      <c r="B303" s="6" t="s">
        <v>419</v>
      </c>
      <c r="C303" s="7" t="s">
        <v>472</v>
      </c>
      <c r="D303" s="24">
        <v>52000</v>
      </c>
      <c r="E303" s="12" t="s">
        <v>473</v>
      </c>
      <c r="F303" s="25" t="s">
        <v>472</v>
      </c>
      <c r="G303" s="24">
        <v>42000</v>
      </c>
      <c r="H303" s="10" t="s">
        <v>19</v>
      </c>
      <c r="I303" s="6">
        <f t="shared" si="13"/>
        <v>-3</v>
      </c>
      <c r="J303" s="8">
        <f t="shared" si="14"/>
        <v>-156000</v>
      </c>
    </row>
    <row r="304" spans="1:10" x14ac:dyDescent="0.15">
      <c r="A304" s="10">
        <v>303</v>
      </c>
      <c r="B304" s="6" t="s">
        <v>420</v>
      </c>
      <c r="C304" s="7" t="s">
        <v>473</v>
      </c>
      <c r="D304" s="24">
        <v>591.66999999999996</v>
      </c>
      <c r="E304" s="12" t="s">
        <v>504</v>
      </c>
      <c r="F304" s="25" t="s">
        <v>486</v>
      </c>
      <c r="G304" s="24">
        <v>591.66999999999996</v>
      </c>
      <c r="H304" s="10" t="s">
        <v>19</v>
      </c>
      <c r="I304" s="6">
        <f t="shared" si="13"/>
        <v>-46</v>
      </c>
      <c r="J304" s="8">
        <f t="shared" si="14"/>
        <v>-27216.82</v>
      </c>
    </row>
    <row r="305" spans="1:10" x14ac:dyDescent="0.15">
      <c r="A305" s="10">
        <v>304</v>
      </c>
      <c r="B305" s="6" t="s">
        <v>421</v>
      </c>
      <c r="C305" s="7" t="s">
        <v>473</v>
      </c>
      <c r="D305" s="24">
        <v>1150</v>
      </c>
      <c r="E305" s="12" t="s">
        <v>497</v>
      </c>
      <c r="F305" s="25" t="s">
        <v>501</v>
      </c>
      <c r="G305" s="24">
        <v>1150</v>
      </c>
      <c r="H305" s="10" t="s">
        <v>19</v>
      </c>
      <c r="I305" s="6">
        <f t="shared" si="13"/>
        <v>-1</v>
      </c>
      <c r="J305" s="8">
        <f t="shared" si="14"/>
        <v>-1150</v>
      </c>
    </row>
    <row r="306" spans="1:10" x14ac:dyDescent="0.15">
      <c r="A306" s="10">
        <v>305</v>
      </c>
      <c r="B306" s="6" t="s">
        <v>422</v>
      </c>
      <c r="C306" s="7" t="s">
        <v>473</v>
      </c>
      <c r="D306" s="24">
        <v>1350</v>
      </c>
      <c r="E306" s="12" t="s">
        <v>481</v>
      </c>
      <c r="F306" s="25" t="s">
        <v>486</v>
      </c>
      <c r="G306" s="24">
        <v>1350</v>
      </c>
      <c r="H306" s="10" t="s">
        <v>19</v>
      </c>
      <c r="I306" s="6">
        <f t="shared" si="13"/>
        <v>15</v>
      </c>
      <c r="J306" s="8">
        <f t="shared" si="14"/>
        <v>20250</v>
      </c>
    </row>
    <row r="307" spans="1:10" x14ac:dyDescent="0.15">
      <c r="A307" s="10">
        <v>306</v>
      </c>
      <c r="B307" s="6" t="s">
        <v>423</v>
      </c>
      <c r="C307" s="7" t="s">
        <v>474</v>
      </c>
      <c r="D307" s="24">
        <v>117.79</v>
      </c>
      <c r="E307" s="12" t="s">
        <v>481</v>
      </c>
      <c r="F307" s="25" t="s">
        <v>490</v>
      </c>
      <c r="G307" s="24">
        <v>117.79</v>
      </c>
      <c r="H307" s="10" t="s">
        <v>19</v>
      </c>
      <c r="I307" s="6">
        <f t="shared" si="13"/>
        <v>-27</v>
      </c>
      <c r="J307" s="8">
        <f t="shared" si="14"/>
        <v>-3180.3300000000004</v>
      </c>
    </row>
    <row r="308" spans="1:10" x14ac:dyDescent="0.15">
      <c r="A308" s="10">
        <v>307</v>
      </c>
      <c r="B308" s="6" t="s">
        <v>424</v>
      </c>
      <c r="C308" s="7" t="s">
        <v>474</v>
      </c>
      <c r="D308" s="24">
        <v>1200</v>
      </c>
      <c r="E308" s="12" t="s">
        <v>474</v>
      </c>
      <c r="F308" s="25" t="s">
        <v>490</v>
      </c>
      <c r="G308" s="24">
        <v>1020</v>
      </c>
      <c r="H308" s="10" t="s">
        <v>19</v>
      </c>
      <c r="I308" s="6">
        <f t="shared" si="13"/>
        <v>3</v>
      </c>
      <c r="J308" s="8">
        <f t="shared" si="14"/>
        <v>3600</v>
      </c>
    </row>
    <row r="309" spans="1:10" x14ac:dyDescent="0.15">
      <c r="A309" s="10">
        <v>308</v>
      </c>
      <c r="B309" s="6" t="s">
        <v>425</v>
      </c>
      <c r="C309" s="7" t="s">
        <v>475</v>
      </c>
      <c r="D309" s="24">
        <v>667.3</v>
      </c>
      <c r="E309" s="12" t="s">
        <v>475</v>
      </c>
      <c r="F309" s="25" t="s">
        <v>490</v>
      </c>
      <c r="G309" s="24">
        <v>533.84</v>
      </c>
      <c r="H309" s="10" t="s">
        <v>19</v>
      </c>
      <c r="I309" s="6">
        <f t="shared" si="13"/>
        <v>2</v>
      </c>
      <c r="J309" s="8">
        <f t="shared" si="14"/>
        <v>1334.6</v>
      </c>
    </row>
    <row r="310" spans="1:10" x14ac:dyDescent="0.15">
      <c r="A310" s="10">
        <v>309</v>
      </c>
      <c r="B310" s="6" t="s">
        <v>426</v>
      </c>
      <c r="C310" s="7" t="s">
        <v>475</v>
      </c>
      <c r="D310" s="24">
        <v>760</v>
      </c>
      <c r="E310" s="12" t="s">
        <v>505</v>
      </c>
      <c r="F310" s="25" t="s">
        <v>483</v>
      </c>
      <c r="G310" s="24">
        <v>760</v>
      </c>
      <c r="H310" s="10" t="s">
        <v>19</v>
      </c>
      <c r="I310" s="6">
        <f t="shared" si="13"/>
        <v>2</v>
      </c>
      <c r="J310" s="8">
        <f t="shared" si="14"/>
        <v>1520</v>
      </c>
    </row>
    <row r="311" spans="1:10" x14ac:dyDescent="0.15">
      <c r="A311" s="10">
        <v>310</v>
      </c>
      <c r="B311" s="6" t="s">
        <v>427</v>
      </c>
      <c r="C311" s="7" t="s">
        <v>476</v>
      </c>
      <c r="D311" s="24">
        <v>207</v>
      </c>
      <c r="E311" s="12" t="s">
        <v>497</v>
      </c>
      <c r="F311" s="25" t="s">
        <v>501</v>
      </c>
      <c r="G311" s="24">
        <v>207</v>
      </c>
      <c r="H311" s="10" t="s">
        <v>19</v>
      </c>
      <c r="I311" s="6">
        <f t="shared" si="13"/>
        <v>-1</v>
      </c>
      <c r="J311" s="8">
        <f t="shared" si="14"/>
        <v>-207</v>
      </c>
    </row>
    <row r="312" spans="1:10" x14ac:dyDescent="0.15">
      <c r="A312" s="10">
        <v>311</v>
      </c>
      <c r="B312" s="6" t="s">
        <v>428</v>
      </c>
      <c r="C312" s="7" t="s">
        <v>476</v>
      </c>
      <c r="D312" s="24">
        <v>462</v>
      </c>
      <c r="E312" s="12" t="s">
        <v>497</v>
      </c>
      <c r="F312" s="25" t="s">
        <v>501</v>
      </c>
      <c r="G312" s="24">
        <v>462</v>
      </c>
      <c r="H312" s="10" t="s">
        <v>19</v>
      </c>
      <c r="I312" s="6">
        <f t="shared" si="13"/>
        <v>-1</v>
      </c>
      <c r="J312" s="8">
        <f t="shared" si="14"/>
        <v>-462</v>
      </c>
    </row>
    <row r="313" spans="1:10" x14ac:dyDescent="0.15">
      <c r="A313" s="10">
        <v>312</v>
      </c>
      <c r="B313" s="6" t="s">
        <v>429</v>
      </c>
      <c r="C313" s="7" t="s">
        <v>476</v>
      </c>
      <c r="D313" s="24">
        <v>201.78</v>
      </c>
      <c r="E313" s="12" t="s">
        <v>476</v>
      </c>
      <c r="F313" s="25" t="s">
        <v>490</v>
      </c>
      <c r="G313" s="24">
        <v>201.78</v>
      </c>
      <c r="H313" s="10" t="s">
        <v>19</v>
      </c>
      <c r="I313" s="6">
        <f t="shared" si="13"/>
        <v>1</v>
      </c>
      <c r="J313" s="8">
        <f t="shared" si="14"/>
        <v>201.78</v>
      </c>
    </row>
    <row r="314" spans="1:10" x14ac:dyDescent="0.15">
      <c r="A314" s="10">
        <v>313</v>
      </c>
      <c r="B314" s="6" t="s">
        <v>430</v>
      </c>
      <c r="C314" s="7" t="s">
        <v>476</v>
      </c>
      <c r="D314" s="24">
        <v>156</v>
      </c>
      <c r="E314" s="12" t="s">
        <v>497</v>
      </c>
      <c r="F314" s="25" t="s">
        <v>501</v>
      </c>
      <c r="G314" s="24">
        <v>156</v>
      </c>
      <c r="H314" s="10" t="s">
        <v>19</v>
      </c>
      <c r="I314" s="6">
        <f t="shared" si="13"/>
        <v>-1</v>
      </c>
      <c r="J314" s="8">
        <f t="shared" si="14"/>
        <v>-156</v>
      </c>
    </row>
    <row r="315" spans="1:10" x14ac:dyDescent="0.15">
      <c r="A315" s="10">
        <v>314</v>
      </c>
      <c r="B315" s="6" t="s">
        <v>431</v>
      </c>
      <c r="C315" s="7" t="s">
        <v>477</v>
      </c>
      <c r="D315" s="24">
        <v>288</v>
      </c>
      <c r="E315" s="12" t="s">
        <v>481</v>
      </c>
      <c r="F315" s="25" t="s">
        <v>486</v>
      </c>
      <c r="G315" s="24">
        <v>288</v>
      </c>
      <c r="H315" s="10" t="s">
        <v>19</v>
      </c>
      <c r="I315" s="6">
        <f t="shared" si="13"/>
        <v>15</v>
      </c>
      <c r="J315" s="8">
        <f t="shared" si="14"/>
        <v>4320</v>
      </c>
    </row>
    <row r="316" spans="1:10" x14ac:dyDescent="0.15">
      <c r="A316" s="10">
        <v>315</v>
      </c>
      <c r="B316" s="6" t="s">
        <v>432</v>
      </c>
      <c r="C316" s="7" t="s">
        <v>478</v>
      </c>
      <c r="D316" s="24">
        <v>2802.7</v>
      </c>
      <c r="E316" s="12" t="s">
        <v>478</v>
      </c>
      <c r="F316" s="25" t="s">
        <v>486</v>
      </c>
      <c r="G316" s="24">
        <v>2263.7199999999998</v>
      </c>
      <c r="H316" s="10" t="s">
        <v>19</v>
      </c>
      <c r="I316" s="6">
        <f t="shared" si="13"/>
        <v>35</v>
      </c>
      <c r="J316" s="8">
        <f t="shared" si="14"/>
        <v>98094.5</v>
      </c>
    </row>
    <row r="317" spans="1:10" x14ac:dyDescent="0.15">
      <c r="A317" s="10">
        <v>316</v>
      </c>
      <c r="B317" s="6" t="s">
        <v>433</v>
      </c>
      <c r="C317" s="7" t="s">
        <v>478</v>
      </c>
      <c r="D317" s="24">
        <v>1560</v>
      </c>
      <c r="E317" s="12" t="s">
        <v>478</v>
      </c>
      <c r="F317" s="25" t="s">
        <v>486</v>
      </c>
      <c r="G317" s="24">
        <v>1260</v>
      </c>
      <c r="H317" s="10" t="s">
        <v>19</v>
      </c>
      <c r="I317" s="6">
        <f t="shared" si="13"/>
        <v>35</v>
      </c>
      <c r="J317" s="8">
        <f t="shared" si="14"/>
        <v>54600</v>
      </c>
    </row>
    <row r="318" spans="1:10" x14ac:dyDescent="0.15">
      <c r="A318" s="10">
        <v>317</v>
      </c>
      <c r="B318" s="6" t="s">
        <v>434</v>
      </c>
      <c r="C318" s="7" t="s">
        <v>479</v>
      </c>
      <c r="D318" s="24">
        <v>97.64</v>
      </c>
      <c r="E318" s="12" t="s">
        <v>479</v>
      </c>
      <c r="F318" s="25" t="s">
        <v>501</v>
      </c>
      <c r="G318" s="24">
        <v>97.64</v>
      </c>
      <c r="H318" s="10" t="s">
        <v>19</v>
      </c>
      <c r="I318" s="6">
        <f t="shared" si="13"/>
        <v>32</v>
      </c>
      <c r="J318" s="8">
        <f t="shared" si="14"/>
        <v>3124.48</v>
      </c>
    </row>
    <row r="319" spans="1:10" x14ac:dyDescent="0.15">
      <c r="A319" s="10">
        <v>318</v>
      </c>
      <c r="B319" s="6" t="s">
        <v>435</v>
      </c>
      <c r="C319" s="7" t="s">
        <v>479</v>
      </c>
      <c r="D319" s="24">
        <v>11483.99</v>
      </c>
      <c r="E319" s="12" t="s">
        <v>479</v>
      </c>
      <c r="F319" s="25" t="s">
        <v>501</v>
      </c>
      <c r="G319" s="24">
        <v>11483.99</v>
      </c>
      <c r="H319" s="10" t="s">
        <v>19</v>
      </c>
      <c r="I319" s="6">
        <f t="shared" si="13"/>
        <v>32</v>
      </c>
      <c r="J319" s="8">
        <f t="shared" si="14"/>
        <v>367487.68</v>
      </c>
    </row>
    <row r="320" spans="1:10" x14ac:dyDescent="0.15">
      <c r="A320" s="10">
        <v>319</v>
      </c>
      <c r="B320" s="6" t="s">
        <v>436</v>
      </c>
      <c r="C320" s="7" t="s">
        <v>480</v>
      </c>
      <c r="D320" s="24">
        <v>287.5</v>
      </c>
      <c r="E320" s="12" t="s">
        <v>497</v>
      </c>
      <c r="F320" s="25" t="s">
        <v>501</v>
      </c>
      <c r="G320" s="24">
        <v>287.5</v>
      </c>
      <c r="H320" s="10" t="s">
        <v>19</v>
      </c>
      <c r="I320" s="6">
        <f t="shared" si="13"/>
        <v>-1</v>
      </c>
      <c r="J320" s="8">
        <f t="shared" si="14"/>
        <v>-287.5</v>
      </c>
    </row>
    <row r="321" spans="1:10" x14ac:dyDescent="0.15">
      <c r="A321" s="10">
        <v>320</v>
      </c>
      <c r="B321" s="6" t="s">
        <v>437</v>
      </c>
      <c r="C321" s="7" t="s">
        <v>481</v>
      </c>
      <c r="D321" s="24">
        <v>591.66999999999996</v>
      </c>
      <c r="E321" s="12" t="s">
        <v>497</v>
      </c>
      <c r="F321" s="25" t="s">
        <v>501</v>
      </c>
      <c r="G321" s="24">
        <v>591.66999999999996</v>
      </c>
      <c r="H321" s="10" t="s">
        <v>19</v>
      </c>
      <c r="I321" s="6">
        <f t="shared" si="13"/>
        <v>-1</v>
      </c>
      <c r="J321" s="8">
        <f t="shared" si="14"/>
        <v>-591.66999999999996</v>
      </c>
    </row>
    <row r="322" spans="1:10" x14ac:dyDescent="0.15">
      <c r="A322" s="10">
        <v>321</v>
      </c>
      <c r="B322" s="6" t="s">
        <v>438</v>
      </c>
      <c r="C322" s="7" t="s">
        <v>481</v>
      </c>
      <c r="D322" s="24">
        <v>10200</v>
      </c>
      <c r="E322" s="12" t="s">
        <v>497</v>
      </c>
      <c r="F322" s="25" t="s">
        <v>501</v>
      </c>
      <c r="G322" s="24">
        <v>10200</v>
      </c>
      <c r="H322" s="10" t="s">
        <v>19</v>
      </c>
      <c r="I322" s="6">
        <f t="shared" si="13"/>
        <v>-1</v>
      </c>
      <c r="J322" s="8">
        <f t="shared" si="14"/>
        <v>-10200</v>
      </c>
    </row>
    <row r="323" spans="1:10" x14ac:dyDescent="0.15">
      <c r="A323" s="10">
        <v>322</v>
      </c>
      <c r="B323" s="6" t="s">
        <v>439</v>
      </c>
      <c r="C323" s="7" t="s">
        <v>481</v>
      </c>
      <c r="D323" s="24">
        <v>1350</v>
      </c>
      <c r="E323" s="12" t="s">
        <v>497</v>
      </c>
      <c r="F323" s="25" t="s">
        <v>501</v>
      </c>
      <c r="G323" s="24">
        <v>1350</v>
      </c>
      <c r="H323" s="10" t="s">
        <v>19</v>
      </c>
      <c r="I323" s="6">
        <f t="shared" si="13"/>
        <v>-1</v>
      </c>
      <c r="J323" s="8">
        <f t="shared" si="14"/>
        <v>-1350</v>
      </c>
    </row>
    <row r="324" spans="1:10" x14ac:dyDescent="0.15">
      <c r="A324" s="10">
        <v>323</v>
      </c>
      <c r="B324" s="6" t="s">
        <v>440</v>
      </c>
      <c r="C324" s="7" t="s">
        <v>481</v>
      </c>
      <c r="D324" s="24">
        <v>5000</v>
      </c>
      <c r="E324" s="12" t="s">
        <v>497</v>
      </c>
      <c r="F324" s="25" t="s">
        <v>501</v>
      </c>
      <c r="G324" s="24">
        <v>5000</v>
      </c>
      <c r="H324" s="10" t="s">
        <v>19</v>
      </c>
      <c r="I324" s="6">
        <f t="shared" si="13"/>
        <v>-1</v>
      </c>
      <c r="J324" s="8">
        <f t="shared" si="14"/>
        <v>-5000</v>
      </c>
    </row>
    <row r="325" spans="1:10" x14ac:dyDescent="0.15">
      <c r="A325" s="10">
        <v>324</v>
      </c>
      <c r="B325" s="6" t="s">
        <v>441</v>
      </c>
      <c r="C325" s="7" t="s">
        <v>482</v>
      </c>
      <c r="D325" s="24">
        <v>468</v>
      </c>
      <c r="E325" s="12" t="s">
        <v>504</v>
      </c>
      <c r="F325" s="25" t="s">
        <v>490</v>
      </c>
      <c r="G325" s="24">
        <v>468</v>
      </c>
      <c r="H325" s="10" t="s">
        <v>19</v>
      </c>
      <c r="I325" s="6">
        <f t="shared" si="13"/>
        <v>-88</v>
      </c>
      <c r="J325" s="8">
        <f t="shared" si="14"/>
        <v>-41184</v>
      </c>
    </row>
    <row r="326" spans="1:10" x14ac:dyDescent="0.15">
      <c r="A326" s="10">
        <v>325</v>
      </c>
      <c r="B326" s="6" t="s">
        <v>442</v>
      </c>
      <c r="C326" s="7" t="s">
        <v>483</v>
      </c>
      <c r="D326" s="24">
        <v>6255.54</v>
      </c>
      <c r="E326" s="12" t="s">
        <v>483</v>
      </c>
      <c r="F326" s="25" t="s">
        <v>496</v>
      </c>
      <c r="G326" s="24">
        <v>5028.96</v>
      </c>
      <c r="H326" s="10" t="s">
        <v>19</v>
      </c>
      <c r="I326" s="6">
        <f t="shared" si="13"/>
        <v>2</v>
      </c>
      <c r="J326" s="8">
        <f t="shared" si="14"/>
        <v>12511.08</v>
      </c>
    </row>
    <row r="327" spans="1:10" x14ac:dyDescent="0.15">
      <c r="A327" s="10">
        <v>326</v>
      </c>
      <c r="B327" s="6" t="s">
        <v>443</v>
      </c>
      <c r="C327" s="7" t="s">
        <v>483</v>
      </c>
      <c r="D327" s="24">
        <v>300</v>
      </c>
      <c r="E327" s="12" t="s">
        <v>504</v>
      </c>
      <c r="F327" s="25" t="s">
        <v>486</v>
      </c>
      <c r="G327" s="24">
        <v>300</v>
      </c>
      <c r="H327" s="10" t="s">
        <v>19</v>
      </c>
      <c r="I327" s="6">
        <f t="shared" si="13"/>
        <v>-46</v>
      </c>
      <c r="J327" s="8">
        <f t="shared" si="14"/>
        <v>-13800</v>
      </c>
    </row>
    <row r="328" spans="1:10" x14ac:dyDescent="0.15">
      <c r="A328" s="10">
        <v>327</v>
      </c>
      <c r="B328" s="6" t="s">
        <v>444</v>
      </c>
      <c r="C328" s="7" t="s">
        <v>484</v>
      </c>
      <c r="D328" s="24">
        <v>71500</v>
      </c>
      <c r="E328" s="12" t="s">
        <v>497</v>
      </c>
      <c r="F328" s="25" t="s">
        <v>486</v>
      </c>
      <c r="G328" s="24">
        <v>71500</v>
      </c>
      <c r="H328" s="10" t="s">
        <v>19</v>
      </c>
      <c r="I328" s="6">
        <f t="shared" si="13"/>
        <v>-15</v>
      </c>
      <c r="J328" s="8">
        <f t="shared" si="14"/>
        <v>-1072500</v>
      </c>
    </row>
    <row r="329" spans="1:10" x14ac:dyDescent="0.15">
      <c r="A329" s="10">
        <v>328</v>
      </c>
      <c r="B329" s="6" t="s">
        <v>6</v>
      </c>
      <c r="C329" s="7" t="s">
        <v>485</v>
      </c>
      <c r="D329" s="24">
        <v>2802.7</v>
      </c>
      <c r="E329" s="12" t="s">
        <v>485</v>
      </c>
      <c r="F329" s="25" t="s">
        <v>486</v>
      </c>
      <c r="G329" s="24">
        <v>2263.7199999999998</v>
      </c>
      <c r="H329" s="10" t="s">
        <v>19</v>
      </c>
      <c r="I329" s="6">
        <f t="shared" si="13"/>
        <v>1</v>
      </c>
      <c r="J329" s="8">
        <f t="shared" si="14"/>
        <v>2802.7</v>
      </c>
    </row>
    <row r="330" spans="1:10" x14ac:dyDescent="0.15">
      <c r="A330" s="10">
        <v>329</v>
      </c>
      <c r="B330" s="6" t="s">
        <v>420</v>
      </c>
      <c r="C330" s="7" t="s">
        <v>485</v>
      </c>
      <c r="D330" s="24">
        <v>1560</v>
      </c>
      <c r="E330" s="12" t="s">
        <v>485</v>
      </c>
      <c r="F330" s="25" t="s">
        <v>486</v>
      </c>
      <c r="G330" s="24">
        <v>1260</v>
      </c>
      <c r="H330" s="10" t="s">
        <v>19</v>
      </c>
      <c r="I330" s="6">
        <f t="shared" si="13"/>
        <v>1</v>
      </c>
      <c r="J330" s="8">
        <f t="shared" si="14"/>
        <v>1560</v>
      </c>
    </row>
    <row r="331" spans="1:10" x14ac:dyDescent="0.15">
      <c r="A331" s="10">
        <v>330</v>
      </c>
      <c r="B331" s="6" t="s">
        <v>506</v>
      </c>
      <c r="C331" s="7" t="s">
        <v>471</v>
      </c>
      <c r="D331" s="24">
        <v>18381.330000000002</v>
      </c>
      <c r="E331" s="12" t="s">
        <v>503</v>
      </c>
      <c r="F331" s="25" t="s">
        <v>653</v>
      </c>
      <c r="G331" s="24">
        <v>18381.330000000002</v>
      </c>
      <c r="H331" s="10" t="s">
        <v>20</v>
      </c>
      <c r="I331" s="6">
        <f t="shared" ref="I331:I394" si="15">F331-E331</f>
        <v>51</v>
      </c>
      <c r="J331" s="8">
        <f t="shared" ref="J331:J394" si="16">I331*D331</f>
        <v>937447.83000000007</v>
      </c>
    </row>
    <row r="332" spans="1:10" x14ac:dyDescent="0.15">
      <c r="A332" s="10">
        <v>331</v>
      </c>
      <c r="B332" s="6" t="s">
        <v>507</v>
      </c>
      <c r="C332" s="7" t="s">
        <v>602</v>
      </c>
      <c r="D332" s="24">
        <v>3.98</v>
      </c>
      <c r="E332" s="12" t="s">
        <v>504</v>
      </c>
      <c r="F332" s="25" t="s">
        <v>660</v>
      </c>
      <c r="G332" s="24">
        <v>3.98</v>
      </c>
      <c r="H332" s="10" t="s">
        <v>20</v>
      </c>
      <c r="I332" s="6">
        <f t="shared" si="15"/>
        <v>17</v>
      </c>
      <c r="J332" s="8">
        <f t="shared" si="16"/>
        <v>67.66</v>
      </c>
    </row>
    <row r="333" spans="1:10" x14ac:dyDescent="0.15">
      <c r="A333" s="10">
        <v>332</v>
      </c>
      <c r="B333" s="6" t="s">
        <v>508</v>
      </c>
      <c r="C333" s="7" t="s">
        <v>602</v>
      </c>
      <c r="D333" s="24">
        <v>165.97</v>
      </c>
      <c r="E333" s="12" t="s">
        <v>504</v>
      </c>
      <c r="F333" s="25" t="s">
        <v>660</v>
      </c>
      <c r="G333" s="24">
        <v>165.97</v>
      </c>
      <c r="H333" s="10" t="s">
        <v>20</v>
      </c>
      <c r="I333" s="6">
        <f t="shared" si="15"/>
        <v>17</v>
      </c>
      <c r="J333" s="8">
        <f t="shared" si="16"/>
        <v>2821.49</v>
      </c>
    </row>
    <row r="334" spans="1:10" x14ac:dyDescent="0.15">
      <c r="A334" s="10">
        <v>333</v>
      </c>
      <c r="B334" s="6" t="s">
        <v>509</v>
      </c>
      <c r="C334" s="7" t="s">
        <v>602</v>
      </c>
      <c r="D334" s="24">
        <v>20.55</v>
      </c>
      <c r="E334" s="12" t="s">
        <v>504</v>
      </c>
      <c r="F334" s="25" t="s">
        <v>660</v>
      </c>
      <c r="G334" s="24">
        <v>20.55</v>
      </c>
      <c r="H334" s="10" t="s">
        <v>20</v>
      </c>
      <c r="I334" s="6">
        <f t="shared" si="15"/>
        <v>17</v>
      </c>
      <c r="J334" s="8">
        <f t="shared" si="16"/>
        <v>349.35</v>
      </c>
    </row>
    <row r="335" spans="1:10" x14ac:dyDescent="0.15">
      <c r="A335" s="10">
        <v>334</v>
      </c>
      <c r="B335" s="6" t="s">
        <v>510</v>
      </c>
      <c r="C335" s="7" t="s">
        <v>603</v>
      </c>
      <c r="D335" s="24">
        <v>300</v>
      </c>
      <c r="E335" s="12" t="s">
        <v>667</v>
      </c>
      <c r="F335" s="25" t="s">
        <v>649</v>
      </c>
      <c r="G335" s="24">
        <v>300</v>
      </c>
      <c r="H335" s="10" t="s">
        <v>20</v>
      </c>
      <c r="I335" s="6">
        <f t="shared" si="15"/>
        <v>9</v>
      </c>
      <c r="J335" s="8">
        <f t="shared" si="16"/>
        <v>2700</v>
      </c>
    </row>
    <row r="336" spans="1:10" x14ac:dyDescent="0.15">
      <c r="A336" s="10">
        <v>335</v>
      </c>
      <c r="B336" s="6" t="s">
        <v>511</v>
      </c>
      <c r="C336" s="7" t="s">
        <v>603</v>
      </c>
      <c r="D336" s="24">
        <v>150</v>
      </c>
      <c r="E336" s="12" t="s">
        <v>667</v>
      </c>
      <c r="F336" s="25" t="s">
        <v>649</v>
      </c>
      <c r="G336" s="24">
        <v>150</v>
      </c>
      <c r="H336" s="10" t="s">
        <v>20</v>
      </c>
      <c r="I336" s="6">
        <f t="shared" si="15"/>
        <v>9</v>
      </c>
      <c r="J336" s="8">
        <f t="shared" si="16"/>
        <v>1350</v>
      </c>
    </row>
    <row r="337" spans="1:10" x14ac:dyDescent="0.15">
      <c r="A337" s="10">
        <v>336</v>
      </c>
      <c r="B337" s="6" t="s">
        <v>512</v>
      </c>
      <c r="C337" s="7" t="s">
        <v>604</v>
      </c>
      <c r="D337" s="24">
        <v>1793.05</v>
      </c>
      <c r="E337" s="12" t="s">
        <v>604</v>
      </c>
      <c r="F337" s="25" t="s">
        <v>660</v>
      </c>
      <c r="G337" s="24">
        <v>1793.05</v>
      </c>
      <c r="H337" s="10" t="s">
        <v>20</v>
      </c>
      <c r="I337" s="6">
        <f t="shared" si="15"/>
        <v>95</v>
      </c>
      <c r="J337" s="8">
        <f t="shared" si="16"/>
        <v>170339.75</v>
      </c>
    </row>
    <row r="338" spans="1:10" x14ac:dyDescent="0.15">
      <c r="A338" s="10">
        <v>337</v>
      </c>
      <c r="B338" s="6" t="s">
        <v>513</v>
      </c>
      <c r="C338" s="7" t="s">
        <v>605</v>
      </c>
      <c r="D338" s="24">
        <v>260</v>
      </c>
      <c r="E338" s="12" t="s">
        <v>497</v>
      </c>
      <c r="F338" s="25" t="s">
        <v>624</v>
      </c>
      <c r="G338" s="24">
        <v>260</v>
      </c>
      <c r="H338" s="10" t="s">
        <v>20</v>
      </c>
      <c r="I338" s="6">
        <f t="shared" si="15"/>
        <v>24</v>
      </c>
      <c r="J338" s="8">
        <f t="shared" si="16"/>
        <v>6240</v>
      </c>
    </row>
    <row r="339" spans="1:10" x14ac:dyDescent="0.15">
      <c r="A339" s="10">
        <v>338</v>
      </c>
      <c r="B339" s="6" t="s">
        <v>514</v>
      </c>
      <c r="C339" s="7" t="s">
        <v>606</v>
      </c>
      <c r="D339" s="24">
        <v>448.9</v>
      </c>
      <c r="E339" s="12" t="s">
        <v>501</v>
      </c>
      <c r="F339" s="25" t="s">
        <v>640</v>
      </c>
      <c r="G339" s="24">
        <v>448.9</v>
      </c>
      <c r="H339" s="10" t="s">
        <v>20</v>
      </c>
      <c r="I339" s="6">
        <f t="shared" si="15"/>
        <v>67</v>
      </c>
      <c r="J339" s="8">
        <f t="shared" si="16"/>
        <v>30076.3</v>
      </c>
    </row>
    <row r="340" spans="1:10" x14ac:dyDescent="0.15">
      <c r="A340" s="10">
        <v>339</v>
      </c>
      <c r="B340" s="6" t="s">
        <v>515</v>
      </c>
      <c r="C340" s="7" t="s">
        <v>481</v>
      </c>
      <c r="D340" s="24">
        <v>7893.61</v>
      </c>
      <c r="E340" s="12" t="s">
        <v>504</v>
      </c>
      <c r="F340" s="25" t="s">
        <v>628</v>
      </c>
      <c r="G340" s="24">
        <v>7893.61</v>
      </c>
      <c r="H340" s="10" t="s">
        <v>20</v>
      </c>
      <c r="I340" s="6">
        <f t="shared" si="15"/>
        <v>9</v>
      </c>
      <c r="J340" s="8">
        <f t="shared" si="16"/>
        <v>71042.489999999991</v>
      </c>
    </row>
    <row r="341" spans="1:10" x14ac:dyDescent="0.15">
      <c r="A341" s="10">
        <v>340</v>
      </c>
      <c r="B341" s="6" t="s">
        <v>516</v>
      </c>
      <c r="C341" s="7" t="s">
        <v>481</v>
      </c>
      <c r="D341" s="24">
        <v>459</v>
      </c>
      <c r="E341" s="12" t="s">
        <v>497</v>
      </c>
      <c r="F341" s="25" t="s">
        <v>628</v>
      </c>
      <c r="G341" s="24">
        <v>459</v>
      </c>
      <c r="H341" s="10" t="s">
        <v>20</v>
      </c>
      <c r="I341" s="6">
        <f t="shared" si="15"/>
        <v>40</v>
      </c>
      <c r="J341" s="8">
        <f t="shared" si="16"/>
        <v>18360</v>
      </c>
    </row>
    <row r="342" spans="1:10" x14ac:dyDescent="0.15">
      <c r="A342" s="10">
        <v>341</v>
      </c>
      <c r="B342" s="6" t="s">
        <v>517</v>
      </c>
      <c r="C342" s="7" t="s">
        <v>607</v>
      </c>
      <c r="D342" s="24">
        <v>207</v>
      </c>
      <c r="E342" s="12" t="s">
        <v>504</v>
      </c>
      <c r="F342" s="25" t="s">
        <v>648</v>
      </c>
      <c r="G342" s="24">
        <v>207</v>
      </c>
      <c r="H342" s="10" t="s">
        <v>20</v>
      </c>
      <c r="I342" s="6">
        <f t="shared" si="15"/>
        <v>52</v>
      </c>
      <c r="J342" s="8">
        <f t="shared" si="16"/>
        <v>10764</v>
      </c>
    </row>
    <row r="343" spans="1:10" x14ac:dyDescent="0.15">
      <c r="A343" s="10">
        <v>342</v>
      </c>
      <c r="B343" s="6" t="s">
        <v>518</v>
      </c>
      <c r="C343" s="7" t="s">
        <v>607</v>
      </c>
      <c r="D343" s="24">
        <v>28</v>
      </c>
      <c r="E343" s="12" t="s">
        <v>671</v>
      </c>
      <c r="F343" s="25" t="s">
        <v>649</v>
      </c>
      <c r="G343" s="24">
        <v>28</v>
      </c>
      <c r="H343" s="10" t="s">
        <v>20</v>
      </c>
      <c r="I343" s="6">
        <f t="shared" si="15"/>
        <v>16</v>
      </c>
      <c r="J343" s="8">
        <f t="shared" si="16"/>
        <v>448</v>
      </c>
    </row>
    <row r="344" spans="1:10" x14ac:dyDescent="0.15">
      <c r="A344" s="10">
        <v>343</v>
      </c>
      <c r="B344" s="6" t="s">
        <v>519</v>
      </c>
      <c r="C344" s="7" t="s">
        <v>484</v>
      </c>
      <c r="D344" s="24">
        <v>156</v>
      </c>
      <c r="E344" s="12" t="s">
        <v>497</v>
      </c>
      <c r="F344" s="25" t="s">
        <v>628</v>
      </c>
      <c r="G344" s="24">
        <v>131.19999999999999</v>
      </c>
      <c r="H344" s="10" t="s">
        <v>20</v>
      </c>
      <c r="I344" s="6">
        <f t="shared" si="15"/>
        <v>40</v>
      </c>
      <c r="J344" s="8">
        <f t="shared" si="16"/>
        <v>6240</v>
      </c>
    </row>
    <row r="345" spans="1:10" x14ac:dyDescent="0.15">
      <c r="A345" s="10">
        <v>344</v>
      </c>
      <c r="B345" s="6" t="s">
        <v>520</v>
      </c>
      <c r="C345" s="7" t="s">
        <v>608</v>
      </c>
      <c r="D345" s="24">
        <v>9000</v>
      </c>
      <c r="E345" s="12" t="s">
        <v>618</v>
      </c>
      <c r="F345" s="25" t="s">
        <v>649</v>
      </c>
      <c r="G345" s="24">
        <v>9000</v>
      </c>
      <c r="H345" s="10" t="s">
        <v>20</v>
      </c>
      <c r="I345" s="6">
        <f t="shared" si="15"/>
        <v>8</v>
      </c>
      <c r="J345" s="8">
        <f t="shared" si="16"/>
        <v>72000</v>
      </c>
    </row>
    <row r="346" spans="1:10" x14ac:dyDescent="0.15">
      <c r="A346" s="10">
        <v>345</v>
      </c>
      <c r="B346" s="6" t="s">
        <v>521</v>
      </c>
      <c r="C346" s="7" t="s">
        <v>609</v>
      </c>
      <c r="D346" s="24">
        <v>12.29</v>
      </c>
      <c r="E346" s="12" t="s">
        <v>609</v>
      </c>
      <c r="F346" s="25" t="s">
        <v>623</v>
      </c>
      <c r="G346" s="24">
        <v>12.29</v>
      </c>
      <c r="H346" s="10" t="s">
        <v>20</v>
      </c>
      <c r="I346" s="6">
        <f t="shared" si="15"/>
        <v>42</v>
      </c>
      <c r="J346" s="8">
        <f t="shared" si="16"/>
        <v>516.17999999999995</v>
      </c>
    </row>
    <row r="347" spans="1:10" x14ac:dyDescent="0.15">
      <c r="A347" s="10">
        <v>346</v>
      </c>
      <c r="B347" s="6" t="s">
        <v>522</v>
      </c>
      <c r="C347" s="7" t="s">
        <v>485</v>
      </c>
      <c r="D347" s="24">
        <v>1308.7</v>
      </c>
      <c r="E347" s="12" t="s">
        <v>637</v>
      </c>
      <c r="F347" s="25" t="s">
        <v>668</v>
      </c>
      <c r="G347" s="24">
        <v>1308.7</v>
      </c>
      <c r="H347" s="10" t="s">
        <v>20</v>
      </c>
      <c r="I347" s="6">
        <f t="shared" si="15"/>
        <v>-49</v>
      </c>
      <c r="J347" s="8">
        <f t="shared" si="16"/>
        <v>-64126.3</v>
      </c>
    </row>
    <row r="348" spans="1:10" x14ac:dyDescent="0.15">
      <c r="A348" s="10">
        <v>347</v>
      </c>
      <c r="B348" s="6" t="s">
        <v>523</v>
      </c>
      <c r="C348" s="7" t="s">
        <v>485</v>
      </c>
      <c r="D348" s="24">
        <v>870.89</v>
      </c>
      <c r="E348" s="12" t="s">
        <v>485</v>
      </c>
      <c r="F348" s="25" t="s">
        <v>623</v>
      </c>
      <c r="G348" s="24">
        <v>870.89</v>
      </c>
      <c r="H348" s="10" t="s">
        <v>20</v>
      </c>
      <c r="I348" s="6">
        <f t="shared" si="15"/>
        <v>39</v>
      </c>
      <c r="J348" s="8">
        <f t="shared" si="16"/>
        <v>33964.71</v>
      </c>
    </row>
    <row r="349" spans="1:10" x14ac:dyDescent="0.15">
      <c r="A349" s="10">
        <v>348</v>
      </c>
      <c r="B349" s="6" t="s">
        <v>524</v>
      </c>
      <c r="C349" s="7" t="s">
        <v>610</v>
      </c>
      <c r="D349" s="24">
        <v>300</v>
      </c>
      <c r="E349" s="12" t="s">
        <v>633</v>
      </c>
      <c r="F349" s="25" t="s">
        <v>660</v>
      </c>
      <c r="G349" s="24">
        <v>240</v>
      </c>
      <c r="H349" s="10" t="s">
        <v>20</v>
      </c>
      <c r="I349" s="6">
        <f t="shared" si="15"/>
        <v>-4</v>
      </c>
      <c r="J349" s="8">
        <f t="shared" si="16"/>
        <v>-1200</v>
      </c>
    </row>
    <row r="350" spans="1:10" x14ac:dyDescent="0.15">
      <c r="A350" s="10">
        <v>349</v>
      </c>
      <c r="B350" s="6" t="s">
        <v>525</v>
      </c>
      <c r="C350" s="7" t="s">
        <v>610</v>
      </c>
      <c r="D350" s="24">
        <v>168.27</v>
      </c>
      <c r="E350" s="12" t="s">
        <v>637</v>
      </c>
      <c r="F350" s="25" t="s">
        <v>640</v>
      </c>
      <c r="G350" s="24">
        <v>168.27</v>
      </c>
      <c r="H350" s="10" t="s">
        <v>20</v>
      </c>
      <c r="I350" s="6">
        <f t="shared" si="15"/>
        <v>5</v>
      </c>
      <c r="J350" s="8">
        <f t="shared" si="16"/>
        <v>841.35</v>
      </c>
    </row>
    <row r="351" spans="1:10" x14ac:dyDescent="0.15">
      <c r="A351" s="10">
        <v>350</v>
      </c>
      <c r="B351" s="6" t="s">
        <v>526</v>
      </c>
      <c r="C351" s="7" t="s">
        <v>611</v>
      </c>
      <c r="D351" s="24">
        <v>0.56999999999999995</v>
      </c>
      <c r="E351" s="12" t="s">
        <v>637</v>
      </c>
      <c r="F351" s="25" t="s">
        <v>640</v>
      </c>
      <c r="G351" s="24">
        <v>0.56999999999999995</v>
      </c>
      <c r="H351" s="10" t="s">
        <v>20</v>
      </c>
      <c r="I351" s="6">
        <f t="shared" si="15"/>
        <v>5</v>
      </c>
      <c r="J351" s="8">
        <f t="shared" si="16"/>
        <v>2.8499999999999996</v>
      </c>
    </row>
    <row r="352" spans="1:10" x14ac:dyDescent="0.15">
      <c r="A352" s="10">
        <v>351</v>
      </c>
      <c r="B352" s="6" t="s">
        <v>527</v>
      </c>
      <c r="C352" s="7" t="s">
        <v>611</v>
      </c>
      <c r="D352" s="24">
        <v>28</v>
      </c>
      <c r="E352" s="12" t="s">
        <v>672</v>
      </c>
      <c r="F352" s="25" t="s">
        <v>628</v>
      </c>
      <c r="G352" s="24">
        <v>28</v>
      </c>
      <c r="H352" s="10" t="s">
        <v>20</v>
      </c>
      <c r="I352" s="6">
        <f t="shared" si="15"/>
        <v>13</v>
      </c>
      <c r="J352" s="8">
        <f t="shared" si="16"/>
        <v>364</v>
      </c>
    </row>
    <row r="353" spans="1:10" x14ac:dyDescent="0.15">
      <c r="A353" s="10">
        <v>352</v>
      </c>
      <c r="B353" s="6" t="s">
        <v>528</v>
      </c>
      <c r="C353" s="7" t="s">
        <v>611</v>
      </c>
      <c r="D353" s="24">
        <v>1607.62</v>
      </c>
      <c r="E353" s="12" t="s">
        <v>637</v>
      </c>
      <c r="F353" s="25" t="s">
        <v>640</v>
      </c>
      <c r="G353" s="24">
        <v>1607.62</v>
      </c>
      <c r="H353" s="10" t="s">
        <v>20</v>
      </c>
      <c r="I353" s="6">
        <f t="shared" si="15"/>
        <v>5</v>
      </c>
      <c r="J353" s="8">
        <f t="shared" si="16"/>
        <v>8038.0999999999995</v>
      </c>
    </row>
    <row r="354" spans="1:10" x14ac:dyDescent="0.15">
      <c r="A354" s="10">
        <v>353</v>
      </c>
      <c r="B354" s="6" t="s">
        <v>529</v>
      </c>
      <c r="C354" s="7" t="s">
        <v>612</v>
      </c>
      <c r="D354" s="24">
        <v>626</v>
      </c>
      <c r="E354" s="12" t="s">
        <v>504</v>
      </c>
      <c r="F354" s="25" t="s">
        <v>649</v>
      </c>
      <c r="G354" s="24">
        <v>626</v>
      </c>
      <c r="H354" s="10" t="s">
        <v>20</v>
      </c>
      <c r="I354" s="6">
        <f t="shared" si="15"/>
        <v>-14</v>
      </c>
      <c r="J354" s="8">
        <f t="shared" si="16"/>
        <v>-8764</v>
      </c>
    </row>
    <row r="355" spans="1:10" x14ac:dyDescent="0.15">
      <c r="A355" s="10">
        <v>354</v>
      </c>
      <c r="B355" s="6" t="s">
        <v>530</v>
      </c>
      <c r="C355" s="7" t="s">
        <v>612</v>
      </c>
      <c r="D355" s="24">
        <v>150</v>
      </c>
      <c r="E355" s="12" t="s">
        <v>669</v>
      </c>
      <c r="F355" s="25" t="s">
        <v>640</v>
      </c>
      <c r="G355" s="24">
        <v>150</v>
      </c>
      <c r="H355" s="10" t="s">
        <v>20</v>
      </c>
      <c r="I355" s="6">
        <f t="shared" si="15"/>
        <v>7</v>
      </c>
      <c r="J355" s="8">
        <f t="shared" si="16"/>
        <v>1050</v>
      </c>
    </row>
    <row r="356" spans="1:10" x14ac:dyDescent="0.15">
      <c r="A356" s="10">
        <v>355</v>
      </c>
      <c r="B356" s="6" t="s">
        <v>531</v>
      </c>
      <c r="C356" s="7" t="s">
        <v>501</v>
      </c>
      <c r="D356" s="24">
        <v>135</v>
      </c>
      <c r="E356" s="12" t="s">
        <v>504</v>
      </c>
      <c r="F356" s="25" t="s">
        <v>631</v>
      </c>
      <c r="G356" s="24">
        <v>135</v>
      </c>
      <c r="H356" s="10" t="s">
        <v>20</v>
      </c>
      <c r="I356" s="6">
        <f t="shared" si="15"/>
        <v>15</v>
      </c>
      <c r="J356" s="8">
        <f t="shared" si="16"/>
        <v>2025</v>
      </c>
    </row>
    <row r="357" spans="1:10" x14ac:dyDescent="0.15">
      <c r="A357" s="10">
        <v>356</v>
      </c>
      <c r="B357" s="6" t="s">
        <v>532</v>
      </c>
      <c r="C357" s="7" t="s">
        <v>501</v>
      </c>
      <c r="D357" s="24">
        <v>800</v>
      </c>
      <c r="E357" s="12" t="s">
        <v>501</v>
      </c>
      <c r="F357" s="25" t="s">
        <v>649</v>
      </c>
      <c r="G357" s="24">
        <v>800</v>
      </c>
      <c r="H357" s="10" t="s">
        <v>20</v>
      </c>
      <c r="I357" s="6">
        <f t="shared" si="15"/>
        <v>18</v>
      </c>
      <c r="J357" s="8">
        <f t="shared" si="16"/>
        <v>14400</v>
      </c>
    </row>
    <row r="358" spans="1:10" x14ac:dyDescent="0.15">
      <c r="A358" s="10">
        <v>357</v>
      </c>
      <c r="B358" s="6" t="s">
        <v>533</v>
      </c>
      <c r="C358" s="7" t="s">
        <v>501</v>
      </c>
      <c r="D358" s="24">
        <v>621.20000000000005</v>
      </c>
      <c r="E358" s="12" t="s">
        <v>504</v>
      </c>
      <c r="F358" s="25" t="s">
        <v>631</v>
      </c>
      <c r="G358" s="24">
        <v>621.20000000000005</v>
      </c>
      <c r="H358" s="10" t="s">
        <v>20</v>
      </c>
      <c r="I358" s="6">
        <f t="shared" si="15"/>
        <v>15</v>
      </c>
      <c r="J358" s="8">
        <f t="shared" si="16"/>
        <v>9318</v>
      </c>
    </row>
    <row r="359" spans="1:10" x14ac:dyDescent="0.15">
      <c r="A359" s="10">
        <v>358</v>
      </c>
      <c r="B359" s="6" t="s">
        <v>534</v>
      </c>
      <c r="C359" s="7" t="s">
        <v>501</v>
      </c>
      <c r="D359" s="24">
        <v>287.5</v>
      </c>
      <c r="E359" s="12" t="s">
        <v>504</v>
      </c>
      <c r="F359" s="25" t="s">
        <v>631</v>
      </c>
      <c r="G359" s="24">
        <v>287.5</v>
      </c>
      <c r="H359" s="10" t="s">
        <v>20</v>
      </c>
      <c r="I359" s="6">
        <f t="shared" si="15"/>
        <v>15</v>
      </c>
      <c r="J359" s="8">
        <f t="shared" si="16"/>
        <v>4312.5</v>
      </c>
    </row>
    <row r="360" spans="1:10" x14ac:dyDescent="0.15">
      <c r="A360" s="10">
        <v>359</v>
      </c>
      <c r="B360" s="6" t="s">
        <v>7</v>
      </c>
      <c r="C360" s="7" t="s">
        <v>501</v>
      </c>
      <c r="D360" s="24">
        <v>591.66999999999996</v>
      </c>
      <c r="E360" s="12" t="s">
        <v>504</v>
      </c>
      <c r="F360" s="25" t="s">
        <v>628</v>
      </c>
      <c r="G360" s="24">
        <v>591.66999999999996</v>
      </c>
      <c r="H360" s="10" t="s">
        <v>20</v>
      </c>
      <c r="I360" s="6">
        <f t="shared" si="15"/>
        <v>9</v>
      </c>
      <c r="J360" s="8">
        <f t="shared" si="16"/>
        <v>5325.03</v>
      </c>
    </row>
    <row r="361" spans="1:10" x14ac:dyDescent="0.15">
      <c r="A361" s="10">
        <v>360</v>
      </c>
      <c r="B361" s="6" t="s">
        <v>535</v>
      </c>
      <c r="C361" s="7" t="s">
        <v>501</v>
      </c>
      <c r="D361" s="24">
        <v>2193.36</v>
      </c>
      <c r="E361" s="12" t="s">
        <v>504</v>
      </c>
      <c r="F361" s="25" t="s">
        <v>628</v>
      </c>
      <c r="G361" s="24">
        <v>1771.56</v>
      </c>
      <c r="H361" s="10" t="s">
        <v>20</v>
      </c>
      <c r="I361" s="6">
        <f t="shared" si="15"/>
        <v>9</v>
      </c>
      <c r="J361" s="8">
        <f t="shared" si="16"/>
        <v>19740.240000000002</v>
      </c>
    </row>
    <row r="362" spans="1:10" x14ac:dyDescent="0.15">
      <c r="A362" s="10">
        <v>361</v>
      </c>
      <c r="B362" s="6" t="s">
        <v>536</v>
      </c>
      <c r="C362" s="7" t="s">
        <v>501</v>
      </c>
      <c r="D362" s="24">
        <v>0.56999999999999995</v>
      </c>
      <c r="E362" s="12" t="s">
        <v>670</v>
      </c>
      <c r="F362" s="25" t="s">
        <v>640</v>
      </c>
      <c r="G362" s="24">
        <v>0.56999999999999995</v>
      </c>
      <c r="H362" s="10" t="s">
        <v>20</v>
      </c>
      <c r="I362" s="6">
        <f t="shared" si="15"/>
        <v>37</v>
      </c>
      <c r="J362" s="8">
        <f t="shared" si="16"/>
        <v>21.09</v>
      </c>
    </row>
    <row r="363" spans="1:10" x14ac:dyDescent="0.15">
      <c r="A363" s="10">
        <v>362</v>
      </c>
      <c r="B363" s="6" t="s">
        <v>537</v>
      </c>
      <c r="C363" s="7" t="s">
        <v>501</v>
      </c>
      <c r="D363" s="24">
        <v>150</v>
      </c>
      <c r="E363" s="12" t="s">
        <v>670</v>
      </c>
      <c r="F363" s="25" t="s">
        <v>660</v>
      </c>
      <c r="G363" s="24">
        <v>150</v>
      </c>
      <c r="H363" s="10" t="s">
        <v>20</v>
      </c>
      <c r="I363" s="6">
        <f t="shared" si="15"/>
        <v>19</v>
      </c>
      <c r="J363" s="8">
        <f t="shared" si="16"/>
        <v>2850</v>
      </c>
    </row>
    <row r="364" spans="1:10" x14ac:dyDescent="0.15">
      <c r="A364" s="10">
        <v>363</v>
      </c>
      <c r="B364" s="6" t="s">
        <v>538</v>
      </c>
      <c r="C364" s="7" t="s">
        <v>497</v>
      </c>
      <c r="D364" s="24">
        <v>800</v>
      </c>
      <c r="E364" s="12" t="s">
        <v>637</v>
      </c>
      <c r="F364" s="25" t="s">
        <v>640</v>
      </c>
      <c r="G364" s="24">
        <v>800</v>
      </c>
      <c r="H364" s="10" t="s">
        <v>20</v>
      </c>
      <c r="I364" s="6">
        <f t="shared" si="15"/>
        <v>5</v>
      </c>
      <c r="J364" s="8">
        <f t="shared" si="16"/>
        <v>4000</v>
      </c>
    </row>
    <row r="365" spans="1:10" x14ac:dyDescent="0.15">
      <c r="A365" s="10">
        <v>364</v>
      </c>
      <c r="B365" s="6" t="s">
        <v>539</v>
      </c>
      <c r="C365" s="7" t="s">
        <v>497</v>
      </c>
      <c r="D365" s="24">
        <v>15002</v>
      </c>
      <c r="E365" s="12" t="s">
        <v>504</v>
      </c>
      <c r="F365" s="25" t="s">
        <v>628</v>
      </c>
      <c r="G365" s="24">
        <v>15002</v>
      </c>
      <c r="H365" s="10" t="s">
        <v>20</v>
      </c>
      <c r="I365" s="6">
        <f t="shared" si="15"/>
        <v>9</v>
      </c>
      <c r="J365" s="8">
        <f t="shared" si="16"/>
        <v>135018</v>
      </c>
    </row>
    <row r="366" spans="1:10" x14ac:dyDescent="0.15">
      <c r="A366" s="10">
        <v>365</v>
      </c>
      <c r="B366" s="6" t="s">
        <v>540</v>
      </c>
      <c r="C366" s="7" t="s">
        <v>497</v>
      </c>
      <c r="D366" s="24">
        <v>1350</v>
      </c>
      <c r="E366" s="12" t="s">
        <v>625</v>
      </c>
      <c r="F366" s="25" t="s">
        <v>628</v>
      </c>
      <c r="G366" s="24">
        <v>1350</v>
      </c>
      <c r="H366" s="10" t="s">
        <v>20</v>
      </c>
      <c r="I366" s="6">
        <f t="shared" si="15"/>
        <v>10</v>
      </c>
      <c r="J366" s="8">
        <f t="shared" si="16"/>
        <v>13500</v>
      </c>
    </row>
    <row r="367" spans="1:10" x14ac:dyDescent="0.15">
      <c r="A367" s="10">
        <v>366</v>
      </c>
      <c r="B367" s="6" t="s">
        <v>541</v>
      </c>
      <c r="C367" s="7" t="s">
        <v>613</v>
      </c>
      <c r="D367" s="24">
        <v>10450.799999999999</v>
      </c>
      <c r="E367" s="12" t="s">
        <v>637</v>
      </c>
      <c r="F367" s="25" t="s">
        <v>649</v>
      </c>
      <c r="G367" s="24">
        <v>8441.0300000000007</v>
      </c>
      <c r="H367" s="10" t="s">
        <v>20</v>
      </c>
      <c r="I367" s="6">
        <f t="shared" si="15"/>
        <v>-44</v>
      </c>
      <c r="J367" s="8">
        <f t="shared" si="16"/>
        <v>-459835.19999999995</v>
      </c>
    </row>
    <row r="368" spans="1:10" x14ac:dyDescent="0.15">
      <c r="A368" s="10">
        <v>367</v>
      </c>
      <c r="B368" s="6" t="s">
        <v>542</v>
      </c>
      <c r="C368" s="7" t="s">
        <v>613</v>
      </c>
      <c r="D368" s="24">
        <v>5283.2</v>
      </c>
      <c r="E368" s="12" t="s">
        <v>637</v>
      </c>
      <c r="F368" s="25" t="s">
        <v>649</v>
      </c>
      <c r="G368" s="24">
        <v>4267.2</v>
      </c>
      <c r="H368" s="10" t="s">
        <v>20</v>
      </c>
      <c r="I368" s="6">
        <f t="shared" si="15"/>
        <v>-44</v>
      </c>
      <c r="J368" s="8">
        <f t="shared" si="16"/>
        <v>-232460.79999999999</v>
      </c>
    </row>
    <row r="369" spans="1:10" x14ac:dyDescent="0.15">
      <c r="A369" s="10">
        <v>368</v>
      </c>
      <c r="B369" s="6" t="s">
        <v>543</v>
      </c>
      <c r="C369" s="7" t="s">
        <v>613</v>
      </c>
      <c r="D369" s="24">
        <v>156</v>
      </c>
      <c r="E369" s="12" t="s">
        <v>504</v>
      </c>
      <c r="F369" s="25" t="s">
        <v>628</v>
      </c>
      <c r="G369" s="24">
        <v>131.19999999999999</v>
      </c>
      <c r="H369" s="10" t="s">
        <v>20</v>
      </c>
      <c r="I369" s="6">
        <f t="shared" si="15"/>
        <v>9</v>
      </c>
      <c r="J369" s="8">
        <f t="shared" si="16"/>
        <v>1404</v>
      </c>
    </row>
    <row r="370" spans="1:10" x14ac:dyDescent="0.15">
      <c r="A370" s="10">
        <v>369</v>
      </c>
      <c r="B370" s="6" t="s">
        <v>544</v>
      </c>
      <c r="C370" s="7" t="s">
        <v>613</v>
      </c>
      <c r="D370" s="24">
        <v>65585.009999999995</v>
      </c>
      <c r="E370" s="12" t="s">
        <v>613</v>
      </c>
      <c r="F370" s="25" t="s">
        <v>650</v>
      </c>
      <c r="G370" s="24">
        <v>65585.009999999995</v>
      </c>
      <c r="H370" s="10" t="s">
        <v>20</v>
      </c>
      <c r="I370" s="6">
        <f t="shared" si="15"/>
        <v>18</v>
      </c>
      <c r="J370" s="8">
        <f t="shared" si="16"/>
        <v>1180530.18</v>
      </c>
    </row>
    <row r="371" spans="1:10" x14ac:dyDescent="0.15">
      <c r="A371" s="10">
        <v>370</v>
      </c>
      <c r="B371" s="6" t="s">
        <v>545</v>
      </c>
      <c r="C371" s="7" t="s">
        <v>614</v>
      </c>
      <c r="D371" s="24">
        <v>3038.46</v>
      </c>
      <c r="E371" s="12" t="s">
        <v>651</v>
      </c>
      <c r="F371" s="25" t="s">
        <v>626</v>
      </c>
      <c r="G371" s="24">
        <v>3038.46</v>
      </c>
      <c r="H371" s="10" t="s">
        <v>20</v>
      </c>
      <c r="I371" s="6">
        <f t="shared" si="15"/>
        <v>-59</v>
      </c>
      <c r="J371" s="8">
        <f t="shared" si="16"/>
        <v>-179269.14</v>
      </c>
    </row>
    <row r="372" spans="1:10" x14ac:dyDescent="0.15">
      <c r="A372" s="10">
        <v>371</v>
      </c>
      <c r="B372" s="6" t="s">
        <v>546</v>
      </c>
      <c r="C372" s="7" t="s">
        <v>615</v>
      </c>
      <c r="D372" s="24">
        <v>300</v>
      </c>
      <c r="E372" s="12" t="s">
        <v>615</v>
      </c>
      <c r="F372" s="25" t="s">
        <v>649</v>
      </c>
      <c r="G372" s="24">
        <v>240</v>
      </c>
      <c r="H372" s="10" t="s">
        <v>20</v>
      </c>
      <c r="I372" s="6">
        <f t="shared" si="15"/>
        <v>13</v>
      </c>
      <c r="J372" s="8">
        <f t="shared" si="16"/>
        <v>3900</v>
      </c>
    </row>
    <row r="373" spans="1:10" x14ac:dyDescent="0.15">
      <c r="A373" s="10">
        <v>372</v>
      </c>
      <c r="B373" s="6" t="s">
        <v>547</v>
      </c>
      <c r="C373" s="7" t="s">
        <v>615</v>
      </c>
      <c r="D373" s="24">
        <v>517</v>
      </c>
      <c r="E373" s="12" t="s">
        <v>637</v>
      </c>
      <c r="F373" s="25" t="s">
        <v>647</v>
      </c>
      <c r="G373" s="24">
        <v>256</v>
      </c>
      <c r="H373" s="10" t="s">
        <v>20</v>
      </c>
      <c r="I373" s="6">
        <f t="shared" si="15"/>
        <v>19</v>
      </c>
      <c r="J373" s="8">
        <f t="shared" si="16"/>
        <v>9823</v>
      </c>
    </row>
    <row r="374" spans="1:10" x14ac:dyDescent="0.15">
      <c r="A374" s="10">
        <v>373</v>
      </c>
      <c r="B374" s="6" t="s">
        <v>547</v>
      </c>
      <c r="C374" s="7" t="s">
        <v>615</v>
      </c>
      <c r="D374" s="24">
        <v>517</v>
      </c>
      <c r="E374" s="12" t="s">
        <v>637</v>
      </c>
      <c r="F374" s="25" t="s">
        <v>652</v>
      </c>
      <c r="G374" s="24">
        <v>261</v>
      </c>
      <c r="H374" s="10" t="s">
        <v>20</v>
      </c>
      <c r="I374" s="6">
        <f t="shared" si="15"/>
        <v>20</v>
      </c>
      <c r="J374" s="8">
        <f t="shared" si="16"/>
        <v>10340</v>
      </c>
    </row>
    <row r="375" spans="1:10" x14ac:dyDescent="0.15">
      <c r="A375" s="10">
        <v>374</v>
      </c>
      <c r="B375" s="6" t="s">
        <v>548</v>
      </c>
      <c r="C375" s="7" t="s">
        <v>615</v>
      </c>
      <c r="D375" s="24">
        <v>750</v>
      </c>
      <c r="E375" s="12" t="s">
        <v>637</v>
      </c>
      <c r="F375" s="25" t="s">
        <v>640</v>
      </c>
      <c r="G375" s="24">
        <v>750</v>
      </c>
      <c r="H375" s="10" t="s">
        <v>20</v>
      </c>
      <c r="I375" s="6">
        <f t="shared" si="15"/>
        <v>5</v>
      </c>
      <c r="J375" s="8">
        <f t="shared" si="16"/>
        <v>3750</v>
      </c>
    </row>
    <row r="376" spans="1:10" x14ac:dyDescent="0.15">
      <c r="A376" s="10">
        <v>375</v>
      </c>
      <c r="B376" s="6" t="s">
        <v>549</v>
      </c>
      <c r="C376" s="7" t="s">
        <v>616</v>
      </c>
      <c r="D376" s="24">
        <v>31200</v>
      </c>
      <c r="E376" s="12" t="s">
        <v>504</v>
      </c>
      <c r="F376" s="25" t="s">
        <v>649</v>
      </c>
      <c r="G376" s="24">
        <v>25200</v>
      </c>
      <c r="H376" s="10" t="s">
        <v>20</v>
      </c>
      <c r="I376" s="6">
        <f t="shared" si="15"/>
        <v>-14</v>
      </c>
      <c r="J376" s="8">
        <f t="shared" si="16"/>
        <v>-436800</v>
      </c>
    </row>
    <row r="377" spans="1:10" x14ac:dyDescent="0.15">
      <c r="A377" s="10">
        <v>376</v>
      </c>
      <c r="B377" s="6" t="s">
        <v>550</v>
      </c>
      <c r="C377" s="7" t="s">
        <v>617</v>
      </c>
      <c r="D377" s="24">
        <v>425</v>
      </c>
      <c r="E377" s="12" t="s">
        <v>637</v>
      </c>
      <c r="F377" s="25" t="s">
        <v>628</v>
      </c>
      <c r="G377" s="24">
        <v>425</v>
      </c>
      <c r="H377" s="10" t="s">
        <v>20</v>
      </c>
      <c r="I377" s="6">
        <f t="shared" si="15"/>
        <v>-21</v>
      </c>
      <c r="J377" s="8">
        <f t="shared" si="16"/>
        <v>-8925</v>
      </c>
    </row>
    <row r="378" spans="1:10" x14ac:dyDescent="0.15">
      <c r="A378" s="10">
        <v>377</v>
      </c>
      <c r="B378" s="6" t="s">
        <v>551</v>
      </c>
      <c r="C378" s="7" t="s">
        <v>618</v>
      </c>
      <c r="D378" s="24">
        <v>286.77</v>
      </c>
      <c r="E378" s="12" t="s">
        <v>618</v>
      </c>
      <c r="F378" s="25" t="s">
        <v>623</v>
      </c>
      <c r="G378" s="24">
        <v>286.77</v>
      </c>
      <c r="H378" s="10" t="s">
        <v>20</v>
      </c>
      <c r="I378" s="6">
        <f t="shared" si="15"/>
        <v>14</v>
      </c>
      <c r="J378" s="8">
        <f t="shared" si="16"/>
        <v>4014.7799999999997</v>
      </c>
    </row>
    <row r="379" spans="1:10" x14ac:dyDescent="0.15">
      <c r="A379" s="10">
        <v>378</v>
      </c>
      <c r="B379" s="6" t="s">
        <v>552</v>
      </c>
      <c r="C379" s="7" t="s">
        <v>619</v>
      </c>
      <c r="D379" s="24">
        <v>7901.42</v>
      </c>
      <c r="E379" s="12" t="s">
        <v>637</v>
      </c>
      <c r="F379" s="25" t="s">
        <v>653</v>
      </c>
      <c r="G379" s="24">
        <v>7901.42</v>
      </c>
      <c r="H379" s="10" t="s">
        <v>20</v>
      </c>
      <c r="I379" s="6">
        <f t="shared" si="15"/>
        <v>-45</v>
      </c>
      <c r="J379" s="8">
        <f t="shared" si="16"/>
        <v>-355563.9</v>
      </c>
    </row>
    <row r="380" spans="1:10" x14ac:dyDescent="0.15">
      <c r="A380" s="10">
        <v>379</v>
      </c>
      <c r="B380" s="6" t="s">
        <v>553</v>
      </c>
      <c r="C380" s="7" t="s">
        <v>619</v>
      </c>
      <c r="D380" s="24">
        <v>28</v>
      </c>
      <c r="E380" s="12" t="s">
        <v>637</v>
      </c>
      <c r="F380" s="25" t="s">
        <v>640</v>
      </c>
      <c r="G380" s="24">
        <v>28</v>
      </c>
      <c r="H380" s="10" t="s">
        <v>20</v>
      </c>
      <c r="I380" s="6">
        <f t="shared" si="15"/>
        <v>5</v>
      </c>
      <c r="J380" s="8">
        <f t="shared" si="16"/>
        <v>140</v>
      </c>
    </row>
    <row r="381" spans="1:10" x14ac:dyDescent="0.15">
      <c r="A381" s="10">
        <v>380</v>
      </c>
      <c r="B381" s="6" t="s">
        <v>554</v>
      </c>
      <c r="C381" s="7" t="s">
        <v>620</v>
      </c>
      <c r="D381" s="24">
        <v>3000</v>
      </c>
      <c r="E381" s="12" t="s">
        <v>620</v>
      </c>
      <c r="F381" s="25" t="s">
        <v>649</v>
      </c>
      <c r="G381" s="24">
        <v>3000</v>
      </c>
      <c r="H381" s="10" t="s">
        <v>20</v>
      </c>
      <c r="I381" s="6">
        <f t="shared" si="15"/>
        <v>4</v>
      </c>
      <c r="J381" s="8">
        <f t="shared" si="16"/>
        <v>12000</v>
      </c>
    </row>
    <row r="382" spans="1:10" x14ac:dyDescent="0.15">
      <c r="A382" s="10">
        <v>381</v>
      </c>
      <c r="B382" s="6" t="s">
        <v>555</v>
      </c>
      <c r="C382" s="7" t="s">
        <v>621</v>
      </c>
      <c r="D382" s="24">
        <v>260</v>
      </c>
      <c r="E382" s="12" t="s">
        <v>637</v>
      </c>
      <c r="F382" s="25" t="s">
        <v>648</v>
      </c>
      <c r="G382" s="24">
        <v>260</v>
      </c>
      <c r="H382" s="10" t="s">
        <v>20</v>
      </c>
      <c r="I382" s="6">
        <f t="shared" si="15"/>
        <v>22</v>
      </c>
      <c r="J382" s="8">
        <f t="shared" si="16"/>
        <v>5720</v>
      </c>
    </row>
    <row r="383" spans="1:10" x14ac:dyDescent="0.15">
      <c r="A383" s="10">
        <v>382</v>
      </c>
      <c r="B383" s="6" t="s">
        <v>556</v>
      </c>
      <c r="C383" s="7" t="s">
        <v>621</v>
      </c>
      <c r="D383" s="24">
        <v>7</v>
      </c>
      <c r="E383" s="12" t="s">
        <v>637</v>
      </c>
      <c r="F383" s="25" t="s">
        <v>640</v>
      </c>
      <c r="G383" s="24">
        <v>7</v>
      </c>
      <c r="H383" s="10" t="s">
        <v>20</v>
      </c>
      <c r="I383" s="6">
        <f t="shared" si="15"/>
        <v>5</v>
      </c>
      <c r="J383" s="8">
        <f t="shared" si="16"/>
        <v>35</v>
      </c>
    </row>
    <row r="384" spans="1:10" x14ac:dyDescent="0.15">
      <c r="A384" s="10">
        <v>383</v>
      </c>
      <c r="B384" s="6" t="s">
        <v>557</v>
      </c>
      <c r="C384" s="7" t="s">
        <v>622</v>
      </c>
      <c r="D384" s="24">
        <v>893.04</v>
      </c>
      <c r="E384" s="12" t="s">
        <v>637</v>
      </c>
      <c r="F384" s="25" t="s">
        <v>640</v>
      </c>
      <c r="G384" s="24">
        <v>893.04</v>
      </c>
      <c r="H384" s="10" t="s">
        <v>20</v>
      </c>
      <c r="I384" s="6">
        <f t="shared" si="15"/>
        <v>5</v>
      </c>
      <c r="J384" s="8">
        <f t="shared" si="16"/>
        <v>4465.2</v>
      </c>
    </row>
    <row r="385" spans="1:10" x14ac:dyDescent="0.15">
      <c r="A385" s="10">
        <v>384</v>
      </c>
      <c r="B385" s="6" t="s">
        <v>558</v>
      </c>
      <c r="C385" s="7" t="s">
        <v>623</v>
      </c>
      <c r="D385" s="24">
        <v>750</v>
      </c>
      <c r="E385" s="12" t="s">
        <v>637</v>
      </c>
      <c r="F385" s="25" t="s">
        <v>640</v>
      </c>
      <c r="G385" s="24">
        <v>750</v>
      </c>
      <c r="H385" s="10" t="s">
        <v>20</v>
      </c>
      <c r="I385" s="6">
        <f t="shared" si="15"/>
        <v>5</v>
      </c>
      <c r="J385" s="8">
        <f t="shared" si="16"/>
        <v>3750</v>
      </c>
    </row>
    <row r="386" spans="1:10" x14ac:dyDescent="0.15">
      <c r="A386" s="10">
        <v>385</v>
      </c>
      <c r="B386" s="6" t="s">
        <v>559</v>
      </c>
      <c r="C386" s="7" t="s">
        <v>623</v>
      </c>
      <c r="D386" s="24">
        <v>300</v>
      </c>
      <c r="E386" s="12" t="s">
        <v>654</v>
      </c>
      <c r="F386" s="25" t="s">
        <v>655</v>
      </c>
      <c r="G386" s="24">
        <v>300</v>
      </c>
      <c r="H386" s="10" t="s">
        <v>20</v>
      </c>
      <c r="I386" s="6">
        <f t="shared" si="15"/>
        <v>5</v>
      </c>
      <c r="J386" s="8">
        <f t="shared" si="16"/>
        <v>1500</v>
      </c>
    </row>
    <row r="387" spans="1:10" x14ac:dyDescent="0.15">
      <c r="A387" s="10">
        <v>386</v>
      </c>
      <c r="B387" s="6" t="s">
        <v>560</v>
      </c>
      <c r="C387" s="7" t="s">
        <v>624</v>
      </c>
      <c r="D387" s="24">
        <v>1500</v>
      </c>
      <c r="E387" s="12" t="s">
        <v>637</v>
      </c>
      <c r="F387" s="25" t="s">
        <v>640</v>
      </c>
      <c r="G387" s="24">
        <v>1500</v>
      </c>
      <c r="H387" s="10" t="s">
        <v>20</v>
      </c>
      <c r="I387" s="6">
        <f t="shared" si="15"/>
        <v>5</v>
      </c>
      <c r="J387" s="8">
        <f t="shared" si="16"/>
        <v>7500</v>
      </c>
    </row>
    <row r="388" spans="1:10" x14ac:dyDescent="0.15">
      <c r="A388" s="10">
        <v>387</v>
      </c>
      <c r="B388" s="6" t="s">
        <v>561</v>
      </c>
      <c r="C388" s="7" t="s">
        <v>625</v>
      </c>
      <c r="D388" s="24">
        <v>414</v>
      </c>
      <c r="E388" s="12" t="s">
        <v>637</v>
      </c>
      <c r="F388" s="25" t="s">
        <v>628</v>
      </c>
      <c r="G388" s="24">
        <v>414</v>
      </c>
      <c r="H388" s="10" t="s">
        <v>20</v>
      </c>
      <c r="I388" s="6">
        <f t="shared" si="15"/>
        <v>-21</v>
      </c>
      <c r="J388" s="8">
        <f t="shared" si="16"/>
        <v>-8694</v>
      </c>
    </row>
    <row r="389" spans="1:10" x14ac:dyDescent="0.15">
      <c r="A389" s="10">
        <v>388</v>
      </c>
      <c r="B389" s="6" t="s">
        <v>562</v>
      </c>
      <c r="C389" s="7" t="s">
        <v>625</v>
      </c>
      <c r="D389" s="24">
        <v>8916.19</v>
      </c>
      <c r="E389" s="12" t="s">
        <v>651</v>
      </c>
      <c r="F389" s="25" t="s">
        <v>655</v>
      </c>
      <c r="G389" s="24">
        <v>8916.19</v>
      </c>
      <c r="H389" s="10" t="s">
        <v>20</v>
      </c>
      <c r="I389" s="6">
        <f t="shared" si="15"/>
        <v>-3</v>
      </c>
      <c r="J389" s="8">
        <f t="shared" si="16"/>
        <v>-26748.57</v>
      </c>
    </row>
    <row r="390" spans="1:10" x14ac:dyDescent="0.15">
      <c r="A390" s="10">
        <v>389</v>
      </c>
      <c r="B390" s="6" t="s">
        <v>563</v>
      </c>
      <c r="C390" s="7" t="s">
        <v>625</v>
      </c>
      <c r="D390" s="24">
        <v>591.66999999999996</v>
      </c>
      <c r="E390" s="12" t="s">
        <v>637</v>
      </c>
      <c r="F390" s="25" t="s">
        <v>640</v>
      </c>
      <c r="G390" s="24">
        <v>591.66999999999996</v>
      </c>
      <c r="H390" s="10" t="s">
        <v>20</v>
      </c>
      <c r="I390" s="6">
        <f t="shared" si="15"/>
        <v>5</v>
      </c>
      <c r="J390" s="8">
        <f t="shared" si="16"/>
        <v>2958.35</v>
      </c>
    </row>
    <row r="391" spans="1:10" x14ac:dyDescent="0.15">
      <c r="A391" s="10">
        <v>390</v>
      </c>
      <c r="B391" s="6" t="s">
        <v>564</v>
      </c>
      <c r="C391" s="7" t="s">
        <v>504</v>
      </c>
      <c r="D391" s="24">
        <v>50</v>
      </c>
      <c r="E391" s="12" t="s">
        <v>637</v>
      </c>
      <c r="F391" s="25" t="s">
        <v>640</v>
      </c>
      <c r="G391" s="24">
        <v>50</v>
      </c>
      <c r="H391" s="10" t="s">
        <v>20</v>
      </c>
      <c r="I391" s="6">
        <f t="shared" si="15"/>
        <v>5</v>
      </c>
      <c r="J391" s="8">
        <f t="shared" si="16"/>
        <v>250</v>
      </c>
    </row>
    <row r="392" spans="1:10" x14ac:dyDescent="0.15">
      <c r="A392" s="10">
        <v>391</v>
      </c>
      <c r="B392" s="6" t="s">
        <v>565</v>
      </c>
      <c r="C392" s="7" t="s">
        <v>504</v>
      </c>
      <c r="D392" s="24">
        <v>416.67</v>
      </c>
      <c r="E392" s="12" t="s">
        <v>637</v>
      </c>
      <c r="F392" s="25" t="s">
        <v>640</v>
      </c>
      <c r="G392" s="24">
        <v>416.67</v>
      </c>
      <c r="H392" s="10" t="s">
        <v>20</v>
      </c>
      <c r="I392" s="6">
        <f t="shared" si="15"/>
        <v>5</v>
      </c>
      <c r="J392" s="8">
        <f t="shared" si="16"/>
        <v>2083.35</v>
      </c>
    </row>
    <row r="393" spans="1:10" x14ac:dyDescent="0.15">
      <c r="A393" s="10">
        <v>392</v>
      </c>
      <c r="B393" s="6" t="s">
        <v>566</v>
      </c>
      <c r="C393" s="7" t="s">
        <v>504</v>
      </c>
      <c r="D393" s="24">
        <v>2400</v>
      </c>
      <c r="E393" s="12" t="s">
        <v>637</v>
      </c>
      <c r="F393" s="25" t="s">
        <v>640</v>
      </c>
      <c r="G393" s="24">
        <v>2400</v>
      </c>
      <c r="H393" s="10" t="s">
        <v>20</v>
      </c>
      <c r="I393" s="6">
        <f t="shared" si="15"/>
        <v>5</v>
      </c>
      <c r="J393" s="8">
        <f t="shared" si="16"/>
        <v>12000</v>
      </c>
    </row>
    <row r="394" spans="1:10" x14ac:dyDescent="0.15">
      <c r="A394" s="10">
        <v>393</v>
      </c>
      <c r="B394" s="6" t="s">
        <v>567</v>
      </c>
      <c r="C394" s="7" t="s">
        <v>504</v>
      </c>
      <c r="D394" s="24">
        <v>1178.75</v>
      </c>
      <c r="E394" s="12" t="s">
        <v>637</v>
      </c>
      <c r="F394" s="25" t="s">
        <v>640</v>
      </c>
      <c r="G394" s="24">
        <v>1178.75</v>
      </c>
      <c r="H394" s="10" t="s">
        <v>20</v>
      </c>
      <c r="I394" s="6">
        <f t="shared" si="15"/>
        <v>5</v>
      </c>
      <c r="J394" s="8">
        <f t="shared" si="16"/>
        <v>5893.75</v>
      </c>
    </row>
    <row r="395" spans="1:10" x14ac:dyDescent="0.15">
      <c r="A395" s="10">
        <v>394</v>
      </c>
      <c r="B395" s="6" t="s">
        <v>568</v>
      </c>
      <c r="C395" s="7" t="s">
        <v>504</v>
      </c>
      <c r="D395" s="24">
        <v>1296.8</v>
      </c>
      <c r="E395" s="12" t="s">
        <v>637</v>
      </c>
      <c r="F395" s="25" t="s">
        <v>640</v>
      </c>
      <c r="G395" s="24">
        <v>1296.8</v>
      </c>
      <c r="H395" s="10" t="s">
        <v>20</v>
      </c>
      <c r="I395" s="6">
        <f t="shared" ref="I395:I434" si="17">F395-E395</f>
        <v>5</v>
      </c>
      <c r="J395" s="8">
        <f t="shared" ref="J395:J434" si="18">I395*D395</f>
        <v>6484</v>
      </c>
    </row>
    <row r="396" spans="1:10" x14ac:dyDescent="0.15">
      <c r="A396" s="10">
        <v>395</v>
      </c>
      <c r="B396" s="6" t="s">
        <v>569</v>
      </c>
      <c r="C396" s="7" t="s">
        <v>504</v>
      </c>
      <c r="D396" s="24">
        <v>287.5</v>
      </c>
      <c r="E396" s="12" t="s">
        <v>637</v>
      </c>
      <c r="F396" s="25" t="s">
        <v>640</v>
      </c>
      <c r="G396" s="24">
        <v>287.5</v>
      </c>
      <c r="H396" s="10" t="s">
        <v>20</v>
      </c>
      <c r="I396" s="6">
        <f t="shared" si="17"/>
        <v>5</v>
      </c>
      <c r="J396" s="8">
        <f t="shared" si="18"/>
        <v>1437.5</v>
      </c>
    </row>
    <row r="397" spans="1:10" x14ac:dyDescent="0.15">
      <c r="A397" s="10">
        <v>396</v>
      </c>
      <c r="B397" s="6" t="s">
        <v>570</v>
      </c>
      <c r="C397" s="7" t="s">
        <v>504</v>
      </c>
      <c r="D397" s="24">
        <v>459</v>
      </c>
      <c r="E397" s="12" t="s">
        <v>637</v>
      </c>
      <c r="F397" s="25" t="s">
        <v>640</v>
      </c>
      <c r="G397" s="24">
        <v>459</v>
      </c>
      <c r="H397" s="10" t="s">
        <v>20</v>
      </c>
      <c r="I397" s="6">
        <f t="shared" si="17"/>
        <v>5</v>
      </c>
      <c r="J397" s="8">
        <f t="shared" si="18"/>
        <v>2295</v>
      </c>
    </row>
    <row r="398" spans="1:10" x14ac:dyDescent="0.15">
      <c r="A398" s="10">
        <v>397</v>
      </c>
      <c r="B398" s="6" t="s">
        <v>571</v>
      </c>
      <c r="C398" s="7" t="s">
        <v>504</v>
      </c>
      <c r="D398" s="24">
        <v>1350</v>
      </c>
      <c r="E398" s="12" t="s">
        <v>637</v>
      </c>
      <c r="F398" s="25" t="s">
        <v>640</v>
      </c>
      <c r="G398" s="24">
        <v>1350</v>
      </c>
      <c r="H398" s="10" t="s">
        <v>20</v>
      </c>
      <c r="I398" s="6">
        <f t="shared" si="17"/>
        <v>5</v>
      </c>
      <c r="J398" s="8">
        <f t="shared" si="18"/>
        <v>6750</v>
      </c>
    </row>
    <row r="399" spans="1:10" x14ac:dyDescent="0.15">
      <c r="A399" s="10">
        <v>398</v>
      </c>
      <c r="B399" s="6" t="s">
        <v>543</v>
      </c>
      <c r="C399" s="7" t="s">
        <v>626</v>
      </c>
      <c r="D399" s="24">
        <v>207</v>
      </c>
      <c r="E399" s="12" t="s">
        <v>651</v>
      </c>
      <c r="F399" s="25" t="s">
        <v>648</v>
      </c>
      <c r="G399" s="24">
        <v>207</v>
      </c>
      <c r="H399" s="10" t="s">
        <v>20</v>
      </c>
      <c r="I399" s="6">
        <f t="shared" si="17"/>
        <v>-9</v>
      </c>
      <c r="J399" s="8">
        <f t="shared" si="18"/>
        <v>-1863</v>
      </c>
    </row>
    <row r="400" spans="1:10" x14ac:dyDescent="0.15">
      <c r="A400" s="10">
        <v>399</v>
      </c>
      <c r="B400" s="6" t="s">
        <v>572</v>
      </c>
      <c r="C400" s="7" t="s">
        <v>627</v>
      </c>
      <c r="D400" s="24">
        <v>2958.8</v>
      </c>
      <c r="E400" s="12" t="s">
        <v>656</v>
      </c>
      <c r="F400" s="25" t="s">
        <v>657</v>
      </c>
      <c r="G400" s="24">
        <v>2958.8</v>
      </c>
      <c r="H400" s="10" t="s">
        <v>20</v>
      </c>
      <c r="I400" s="6">
        <f t="shared" si="17"/>
        <v>-55</v>
      </c>
      <c r="J400" s="8">
        <f t="shared" si="18"/>
        <v>-162734</v>
      </c>
    </row>
    <row r="401" spans="1:10" x14ac:dyDescent="0.15">
      <c r="A401" s="10">
        <v>400</v>
      </c>
      <c r="B401" s="6" t="s">
        <v>573</v>
      </c>
      <c r="C401" s="7" t="s">
        <v>627</v>
      </c>
      <c r="D401" s="24">
        <v>71162.75</v>
      </c>
      <c r="E401" s="12" t="s">
        <v>637</v>
      </c>
      <c r="F401" s="25" t="s">
        <v>628</v>
      </c>
      <c r="G401" s="24">
        <v>71162.75</v>
      </c>
      <c r="H401" s="10" t="s">
        <v>20</v>
      </c>
      <c r="I401" s="6">
        <f t="shared" si="17"/>
        <v>-21</v>
      </c>
      <c r="J401" s="8">
        <f t="shared" si="18"/>
        <v>-1494417.75</v>
      </c>
    </row>
    <row r="402" spans="1:10" x14ac:dyDescent="0.15">
      <c r="A402" s="10">
        <v>401</v>
      </c>
      <c r="B402" s="6" t="s">
        <v>574</v>
      </c>
      <c r="C402" s="7" t="s">
        <v>628</v>
      </c>
      <c r="D402" s="24">
        <v>300</v>
      </c>
      <c r="E402" s="12" t="s">
        <v>658</v>
      </c>
      <c r="F402" s="25" t="s">
        <v>655</v>
      </c>
      <c r="G402" s="24">
        <v>300</v>
      </c>
      <c r="H402" s="10" t="s">
        <v>20</v>
      </c>
      <c r="I402" s="6">
        <f t="shared" si="17"/>
        <v>-12</v>
      </c>
      <c r="J402" s="8">
        <f t="shared" si="18"/>
        <v>-3600</v>
      </c>
    </row>
    <row r="403" spans="1:10" x14ac:dyDescent="0.15">
      <c r="A403" s="10">
        <v>402</v>
      </c>
      <c r="B403" s="6" t="s">
        <v>575</v>
      </c>
      <c r="C403" s="7" t="s">
        <v>629</v>
      </c>
      <c r="D403" s="24">
        <v>2259.92</v>
      </c>
      <c r="E403" s="12" t="s">
        <v>651</v>
      </c>
      <c r="F403" s="25" t="s">
        <v>655</v>
      </c>
      <c r="G403" s="24">
        <v>1825.32</v>
      </c>
      <c r="H403" s="10" t="s">
        <v>20</v>
      </c>
      <c r="I403" s="6">
        <f t="shared" si="17"/>
        <v>-3</v>
      </c>
      <c r="J403" s="8">
        <f t="shared" si="18"/>
        <v>-6779.76</v>
      </c>
    </row>
    <row r="404" spans="1:10" x14ac:dyDescent="0.15">
      <c r="A404" s="10">
        <v>403</v>
      </c>
      <c r="B404" s="6" t="s">
        <v>576</v>
      </c>
      <c r="C404" s="7" t="s">
        <v>630</v>
      </c>
      <c r="D404" s="24">
        <v>75</v>
      </c>
      <c r="E404" s="12" t="s">
        <v>659</v>
      </c>
      <c r="F404" s="25" t="s">
        <v>660</v>
      </c>
      <c r="G404" s="24">
        <v>75</v>
      </c>
      <c r="H404" s="10" t="s">
        <v>20</v>
      </c>
      <c r="I404" s="6">
        <f t="shared" si="17"/>
        <v>-58</v>
      </c>
      <c r="J404" s="8">
        <f t="shared" si="18"/>
        <v>-4350</v>
      </c>
    </row>
    <row r="405" spans="1:10" x14ac:dyDescent="0.15">
      <c r="A405" s="10">
        <v>404</v>
      </c>
      <c r="B405" s="6" t="s">
        <v>577</v>
      </c>
      <c r="C405" s="7" t="s">
        <v>631</v>
      </c>
      <c r="D405" s="24">
        <v>292.92</v>
      </c>
      <c r="E405" s="12" t="s">
        <v>661</v>
      </c>
      <c r="F405" s="25" t="s">
        <v>655</v>
      </c>
      <c r="G405" s="24">
        <v>292.92</v>
      </c>
      <c r="H405" s="10" t="s">
        <v>20</v>
      </c>
      <c r="I405" s="6">
        <f t="shared" si="17"/>
        <v>-18</v>
      </c>
      <c r="J405" s="8">
        <f t="shared" si="18"/>
        <v>-5272.56</v>
      </c>
    </row>
    <row r="406" spans="1:10" x14ac:dyDescent="0.15">
      <c r="A406" s="10">
        <v>405</v>
      </c>
      <c r="B406" s="6" t="s">
        <v>578</v>
      </c>
      <c r="C406" s="7" t="s">
        <v>632</v>
      </c>
      <c r="D406" s="24">
        <v>241.62</v>
      </c>
      <c r="E406" s="12" t="s">
        <v>651</v>
      </c>
      <c r="F406" s="25" t="s">
        <v>655</v>
      </c>
      <c r="G406" s="24">
        <v>241.62</v>
      </c>
      <c r="H406" s="10" t="s">
        <v>20</v>
      </c>
      <c r="I406" s="6">
        <f t="shared" si="17"/>
        <v>-3</v>
      </c>
      <c r="J406" s="8">
        <f t="shared" si="18"/>
        <v>-724.86</v>
      </c>
    </row>
    <row r="407" spans="1:10" x14ac:dyDescent="0.15">
      <c r="A407" s="10">
        <v>406</v>
      </c>
      <c r="B407" s="6" t="s">
        <v>579</v>
      </c>
      <c r="C407" s="7" t="s">
        <v>633</v>
      </c>
      <c r="D407" s="24">
        <v>551</v>
      </c>
      <c r="E407" s="12" t="s">
        <v>651</v>
      </c>
      <c r="F407" s="25" t="s">
        <v>655</v>
      </c>
      <c r="G407" s="24">
        <v>551</v>
      </c>
      <c r="H407" s="10" t="s">
        <v>20</v>
      </c>
      <c r="I407" s="6">
        <f t="shared" si="17"/>
        <v>-3</v>
      </c>
      <c r="J407" s="8">
        <f t="shared" si="18"/>
        <v>-1653</v>
      </c>
    </row>
    <row r="408" spans="1:10" x14ac:dyDescent="0.15">
      <c r="A408" s="10">
        <v>407</v>
      </c>
      <c r="B408" s="6" t="s">
        <v>580</v>
      </c>
      <c r="C408" s="7" t="s">
        <v>634</v>
      </c>
      <c r="D408" s="24">
        <v>408</v>
      </c>
      <c r="E408" s="12" t="s">
        <v>637</v>
      </c>
      <c r="F408" s="25" t="s">
        <v>640</v>
      </c>
      <c r="G408" s="24">
        <v>328</v>
      </c>
      <c r="H408" s="10" t="s">
        <v>20</v>
      </c>
      <c r="I408" s="6">
        <f t="shared" si="17"/>
        <v>5</v>
      </c>
      <c r="J408" s="8">
        <f t="shared" si="18"/>
        <v>2040</v>
      </c>
    </row>
    <row r="409" spans="1:10" x14ac:dyDescent="0.15">
      <c r="A409" s="10">
        <v>408</v>
      </c>
      <c r="B409" s="6" t="s">
        <v>580</v>
      </c>
      <c r="C409" s="7" t="s">
        <v>634</v>
      </c>
      <c r="D409" s="24">
        <v>1053.8</v>
      </c>
      <c r="E409" s="12" t="s">
        <v>637</v>
      </c>
      <c r="F409" s="25" t="s">
        <v>640</v>
      </c>
      <c r="G409" s="24">
        <v>853.8</v>
      </c>
      <c r="H409" s="10" t="s">
        <v>20</v>
      </c>
      <c r="I409" s="6">
        <f t="shared" si="17"/>
        <v>5</v>
      </c>
      <c r="J409" s="8">
        <f t="shared" si="18"/>
        <v>5269</v>
      </c>
    </row>
    <row r="410" spans="1:10" x14ac:dyDescent="0.15">
      <c r="A410" s="10">
        <v>409</v>
      </c>
      <c r="B410" s="6" t="s">
        <v>581</v>
      </c>
      <c r="C410" s="7" t="s">
        <v>635</v>
      </c>
      <c r="D410" s="24">
        <v>103.75</v>
      </c>
      <c r="E410" s="12" t="s">
        <v>635</v>
      </c>
      <c r="F410" s="25" t="s">
        <v>640</v>
      </c>
      <c r="G410" s="24">
        <v>103.75</v>
      </c>
      <c r="H410" s="10" t="s">
        <v>20</v>
      </c>
      <c r="I410" s="6">
        <f t="shared" si="17"/>
        <v>8</v>
      </c>
      <c r="J410" s="8">
        <f t="shared" si="18"/>
        <v>830</v>
      </c>
    </row>
    <row r="411" spans="1:10" x14ac:dyDescent="0.15">
      <c r="A411" s="10">
        <v>410</v>
      </c>
      <c r="B411" s="6" t="s">
        <v>582</v>
      </c>
      <c r="C411" s="7" t="s">
        <v>635</v>
      </c>
      <c r="D411" s="24">
        <v>11417.27</v>
      </c>
      <c r="E411" s="12" t="s">
        <v>635</v>
      </c>
      <c r="F411" s="25" t="s">
        <v>640</v>
      </c>
      <c r="G411" s="24">
        <v>11417.27</v>
      </c>
      <c r="H411" s="10" t="s">
        <v>20</v>
      </c>
      <c r="I411" s="6">
        <f t="shared" si="17"/>
        <v>8</v>
      </c>
      <c r="J411" s="8">
        <f t="shared" si="18"/>
        <v>91338.16</v>
      </c>
    </row>
    <row r="412" spans="1:10" x14ac:dyDescent="0.15">
      <c r="A412" s="10">
        <v>411</v>
      </c>
      <c r="B412" s="6" t="s">
        <v>583</v>
      </c>
      <c r="C412" s="7" t="s">
        <v>636</v>
      </c>
      <c r="D412" s="24">
        <v>749.54</v>
      </c>
      <c r="E412" s="12" t="s">
        <v>636</v>
      </c>
      <c r="F412" s="25" t="s">
        <v>636</v>
      </c>
      <c r="G412" s="24">
        <v>749.54</v>
      </c>
      <c r="H412" s="10" t="s">
        <v>20</v>
      </c>
      <c r="I412" s="6">
        <f t="shared" si="17"/>
        <v>0</v>
      </c>
      <c r="J412" s="8">
        <f t="shared" si="18"/>
        <v>0</v>
      </c>
    </row>
    <row r="413" spans="1:10" x14ac:dyDescent="0.15">
      <c r="A413" s="10">
        <v>412</v>
      </c>
      <c r="B413" s="6" t="s">
        <v>584</v>
      </c>
      <c r="C413" s="7" t="s">
        <v>636</v>
      </c>
      <c r="D413" s="24">
        <v>684</v>
      </c>
      <c r="E413" s="12" t="s">
        <v>651</v>
      </c>
      <c r="F413" s="25" t="s">
        <v>640</v>
      </c>
      <c r="G413" s="24">
        <v>684</v>
      </c>
      <c r="H413" s="10" t="s">
        <v>20</v>
      </c>
      <c r="I413" s="6">
        <f t="shared" si="17"/>
        <v>-26</v>
      </c>
      <c r="J413" s="8">
        <f t="shared" si="18"/>
        <v>-17784</v>
      </c>
    </row>
    <row r="414" spans="1:10" x14ac:dyDescent="0.15">
      <c r="A414" s="10">
        <v>413</v>
      </c>
      <c r="B414" s="6" t="s">
        <v>585</v>
      </c>
      <c r="C414" s="7" t="s">
        <v>637</v>
      </c>
      <c r="D414" s="24">
        <v>120</v>
      </c>
      <c r="E414" s="12" t="s">
        <v>651</v>
      </c>
      <c r="F414" s="25" t="s">
        <v>655</v>
      </c>
      <c r="G414" s="24">
        <v>120</v>
      </c>
      <c r="H414" s="10" t="s">
        <v>20</v>
      </c>
      <c r="I414" s="6">
        <f t="shared" si="17"/>
        <v>-3</v>
      </c>
      <c r="J414" s="8">
        <f t="shared" si="18"/>
        <v>-360</v>
      </c>
    </row>
    <row r="415" spans="1:10" x14ac:dyDescent="0.15">
      <c r="A415" s="10">
        <v>414</v>
      </c>
      <c r="B415" s="6" t="s">
        <v>586</v>
      </c>
      <c r="C415" s="7" t="s">
        <v>637</v>
      </c>
      <c r="D415" s="24">
        <v>3600</v>
      </c>
      <c r="E415" s="12" t="s">
        <v>651</v>
      </c>
      <c r="F415" s="25" t="s">
        <v>643</v>
      </c>
      <c r="G415" s="24">
        <v>3600</v>
      </c>
      <c r="H415" s="10" t="s">
        <v>20</v>
      </c>
      <c r="I415" s="6">
        <f t="shared" si="17"/>
        <v>-20</v>
      </c>
      <c r="J415" s="8">
        <f t="shared" si="18"/>
        <v>-72000</v>
      </c>
    </row>
    <row r="416" spans="1:10" x14ac:dyDescent="0.15">
      <c r="A416" s="10">
        <v>415</v>
      </c>
      <c r="B416" s="6" t="s">
        <v>587</v>
      </c>
      <c r="C416" s="7" t="s">
        <v>637</v>
      </c>
      <c r="D416" s="24">
        <v>287.5</v>
      </c>
      <c r="E416" s="12" t="s">
        <v>651</v>
      </c>
      <c r="F416" s="25" t="s">
        <v>655</v>
      </c>
      <c r="G416" s="24">
        <v>287.5</v>
      </c>
      <c r="H416" s="10" t="s">
        <v>20</v>
      </c>
      <c r="I416" s="6">
        <f t="shared" si="17"/>
        <v>-3</v>
      </c>
      <c r="J416" s="8">
        <f t="shared" si="18"/>
        <v>-862.5</v>
      </c>
    </row>
    <row r="417" spans="1:10" x14ac:dyDescent="0.15">
      <c r="A417" s="10">
        <v>416</v>
      </c>
      <c r="B417" s="6" t="s">
        <v>9</v>
      </c>
      <c r="C417" s="7" t="s">
        <v>637</v>
      </c>
      <c r="D417" s="24">
        <v>591.66999999999996</v>
      </c>
      <c r="E417" s="12" t="s">
        <v>651</v>
      </c>
      <c r="F417" s="25" t="s">
        <v>655</v>
      </c>
      <c r="G417" s="24">
        <v>591.66999999999996</v>
      </c>
      <c r="H417" s="10" t="s">
        <v>20</v>
      </c>
      <c r="I417" s="6">
        <f t="shared" si="17"/>
        <v>-3</v>
      </c>
      <c r="J417" s="8">
        <f t="shared" si="18"/>
        <v>-1775.0099999999998</v>
      </c>
    </row>
    <row r="418" spans="1:10" x14ac:dyDescent="0.15">
      <c r="A418" s="10">
        <v>417</v>
      </c>
      <c r="B418" s="6" t="s">
        <v>588</v>
      </c>
      <c r="C418" s="7" t="s">
        <v>638</v>
      </c>
      <c r="D418" s="24">
        <v>1173</v>
      </c>
      <c r="E418" s="12" t="s">
        <v>651</v>
      </c>
      <c r="F418" s="25" t="s">
        <v>655</v>
      </c>
      <c r="G418" s="24">
        <v>1000.5</v>
      </c>
      <c r="H418" s="10" t="s">
        <v>20</v>
      </c>
      <c r="I418" s="6">
        <f t="shared" si="17"/>
        <v>-3</v>
      </c>
      <c r="J418" s="8">
        <f t="shared" si="18"/>
        <v>-3519</v>
      </c>
    </row>
    <row r="419" spans="1:10" x14ac:dyDescent="0.15">
      <c r="A419" s="10">
        <v>418</v>
      </c>
      <c r="B419" s="6" t="s">
        <v>589</v>
      </c>
      <c r="C419" s="7" t="s">
        <v>639</v>
      </c>
      <c r="D419" s="24">
        <v>19250</v>
      </c>
      <c r="E419" s="12" t="s">
        <v>662</v>
      </c>
      <c r="F419" s="25" t="s">
        <v>655</v>
      </c>
      <c r="G419" s="24">
        <v>19250</v>
      </c>
      <c r="H419" s="10" t="s">
        <v>20</v>
      </c>
      <c r="I419" s="6">
        <f t="shared" si="17"/>
        <v>-7</v>
      </c>
      <c r="J419" s="8">
        <f t="shared" si="18"/>
        <v>-134750</v>
      </c>
    </row>
    <row r="420" spans="1:10" x14ac:dyDescent="0.15">
      <c r="A420" s="10">
        <v>419</v>
      </c>
      <c r="B420" s="6" t="s">
        <v>590</v>
      </c>
      <c r="C420" s="7" t="s">
        <v>640</v>
      </c>
      <c r="D420" s="24">
        <v>28728.47</v>
      </c>
      <c r="E420" s="12" t="s">
        <v>651</v>
      </c>
      <c r="F420" s="25" t="s">
        <v>655</v>
      </c>
      <c r="G420" s="24">
        <v>28728.47</v>
      </c>
      <c r="H420" s="10" t="s">
        <v>20</v>
      </c>
      <c r="I420" s="6">
        <f t="shared" si="17"/>
        <v>-3</v>
      </c>
      <c r="J420" s="8">
        <f t="shared" si="18"/>
        <v>-86185.41</v>
      </c>
    </row>
    <row r="421" spans="1:10" x14ac:dyDescent="0.15">
      <c r="A421" s="10">
        <v>420</v>
      </c>
      <c r="B421" s="6" t="s">
        <v>194</v>
      </c>
      <c r="C421" s="7" t="s">
        <v>641</v>
      </c>
      <c r="D421" s="24">
        <v>1669</v>
      </c>
      <c r="E421" s="12" t="s">
        <v>641</v>
      </c>
      <c r="F421" s="25" t="s">
        <v>644</v>
      </c>
      <c r="G421" s="24">
        <v>1669</v>
      </c>
      <c r="H421" s="10" t="s">
        <v>20</v>
      </c>
      <c r="I421" s="6">
        <f t="shared" si="17"/>
        <v>6</v>
      </c>
      <c r="J421" s="8">
        <f t="shared" si="18"/>
        <v>10014</v>
      </c>
    </row>
    <row r="422" spans="1:10" x14ac:dyDescent="0.15">
      <c r="A422" s="10">
        <v>421</v>
      </c>
      <c r="B422" s="6" t="s">
        <v>580</v>
      </c>
      <c r="C422" s="7" t="s">
        <v>641</v>
      </c>
      <c r="D422" s="24">
        <v>250</v>
      </c>
      <c r="E422" s="12" t="s">
        <v>651</v>
      </c>
      <c r="F422" s="25" t="s">
        <v>655</v>
      </c>
      <c r="G422" s="24">
        <v>220</v>
      </c>
      <c r="H422" s="10" t="s">
        <v>20</v>
      </c>
      <c r="I422" s="6">
        <f t="shared" si="17"/>
        <v>-3</v>
      </c>
      <c r="J422" s="8">
        <f t="shared" si="18"/>
        <v>-750</v>
      </c>
    </row>
    <row r="423" spans="1:10" x14ac:dyDescent="0.15">
      <c r="A423" s="10">
        <v>422</v>
      </c>
      <c r="B423" s="6" t="s">
        <v>591</v>
      </c>
      <c r="C423" s="7" t="s">
        <v>642</v>
      </c>
      <c r="D423" s="24">
        <v>9000</v>
      </c>
      <c r="E423" s="12" t="s">
        <v>658</v>
      </c>
      <c r="F423" s="25" t="s">
        <v>663</v>
      </c>
      <c r="G423" s="24">
        <v>9000</v>
      </c>
      <c r="H423" s="10" t="s">
        <v>20</v>
      </c>
      <c r="I423" s="6">
        <f t="shared" si="17"/>
        <v>-19</v>
      </c>
      <c r="J423" s="8">
        <f t="shared" si="18"/>
        <v>-171000</v>
      </c>
    </row>
    <row r="424" spans="1:10" x14ac:dyDescent="0.15">
      <c r="A424" s="10">
        <v>423</v>
      </c>
      <c r="B424" s="6" t="s">
        <v>592</v>
      </c>
      <c r="C424" s="7" t="s">
        <v>643</v>
      </c>
      <c r="D424" s="24">
        <v>670.73</v>
      </c>
      <c r="E424" s="12" t="s">
        <v>643</v>
      </c>
      <c r="F424" s="25" t="s">
        <v>643</v>
      </c>
      <c r="G424" s="24">
        <v>670.73</v>
      </c>
      <c r="H424" s="10" t="s">
        <v>20</v>
      </c>
      <c r="I424" s="6">
        <f t="shared" si="17"/>
        <v>0</v>
      </c>
      <c r="J424" s="8">
        <f t="shared" si="18"/>
        <v>0</v>
      </c>
    </row>
    <row r="425" spans="1:10" x14ac:dyDescent="0.15">
      <c r="A425" s="10">
        <v>424</v>
      </c>
      <c r="B425" s="6" t="s">
        <v>195</v>
      </c>
      <c r="C425" s="7" t="s">
        <v>643</v>
      </c>
      <c r="D425" s="24">
        <v>513</v>
      </c>
      <c r="E425" s="12" t="s">
        <v>643</v>
      </c>
      <c r="F425" s="25" t="s">
        <v>644</v>
      </c>
      <c r="G425" s="24">
        <v>513</v>
      </c>
      <c r="H425" s="10" t="s">
        <v>20</v>
      </c>
      <c r="I425" s="6">
        <f t="shared" si="17"/>
        <v>1</v>
      </c>
      <c r="J425" s="8">
        <f t="shared" si="18"/>
        <v>513</v>
      </c>
    </row>
    <row r="426" spans="1:10" x14ac:dyDescent="0.15">
      <c r="A426" s="10">
        <v>425</v>
      </c>
      <c r="B426" s="6" t="s">
        <v>593</v>
      </c>
      <c r="C426" s="7" t="s">
        <v>644</v>
      </c>
      <c r="D426" s="24">
        <v>6775.45</v>
      </c>
      <c r="E426" s="12" t="s">
        <v>664</v>
      </c>
      <c r="F426" s="25" t="s">
        <v>665</v>
      </c>
      <c r="G426" s="24">
        <v>6775.45</v>
      </c>
      <c r="H426" s="10" t="s">
        <v>20</v>
      </c>
      <c r="I426" s="6">
        <f t="shared" si="17"/>
        <v>-28</v>
      </c>
      <c r="J426" s="8">
        <f t="shared" si="18"/>
        <v>-189712.6</v>
      </c>
    </row>
    <row r="427" spans="1:10" x14ac:dyDescent="0.15">
      <c r="A427" s="10">
        <v>426</v>
      </c>
      <c r="B427" s="6" t="s">
        <v>594</v>
      </c>
      <c r="C427" s="7" t="s">
        <v>645</v>
      </c>
      <c r="D427" s="24">
        <v>52000</v>
      </c>
      <c r="E427" s="12" t="s">
        <v>651</v>
      </c>
      <c r="F427" s="25" t="s">
        <v>666</v>
      </c>
      <c r="G427" s="24">
        <v>42000</v>
      </c>
      <c r="H427" s="10" t="s">
        <v>20</v>
      </c>
      <c r="I427" s="6">
        <f t="shared" si="17"/>
        <v>-17</v>
      </c>
      <c r="J427" s="8">
        <f t="shared" si="18"/>
        <v>-884000</v>
      </c>
    </row>
    <row r="428" spans="1:10" x14ac:dyDescent="0.15">
      <c r="A428" s="10">
        <v>427</v>
      </c>
      <c r="B428" s="6" t="s">
        <v>595</v>
      </c>
      <c r="C428" s="7" t="s">
        <v>646</v>
      </c>
      <c r="D428" s="24">
        <v>36.36</v>
      </c>
      <c r="E428" s="12" t="s">
        <v>646</v>
      </c>
      <c r="F428" s="25" t="s">
        <v>647</v>
      </c>
      <c r="G428" s="24">
        <v>36.36</v>
      </c>
      <c r="H428" s="10" t="s">
        <v>20</v>
      </c>
      <c r="I428" s="6">
        <f t="shared" si="17"/>
        <v>1</v>
      </c>
      <c r="J428" s="8">
        <f t="shared" si="18"/>
        <v>36.36</v>
      </c>
    </row>
    <row r="429" spans="1:10" x14ac:dyDescent="0.15">
      <c r="A429" s="10">
        <v>428</v>
      </c>
      <c r="B429" s="6" t="s">
        <v>596</v>
      </c>
      <c r="C429" s="7" t="s">
        <v>646</v>
      </c>
      <c r="D429" s="24">
        <v>102338.4</v>
      </c>
      <c r="E429" s="12" t="s">
        <v>651</v>
      </c>
      <c r="F429" s="25" t="s">
        <v>652</v>
      </c>
      <c r="G429" s="24">
        <v>102338.4</v>
      </c>
      <c r="H429" s="10" t="s">
        <v>20</v>
      </c>
      <c r="I429" s="6">
        <f t="shared" si="17"/>
        <v>-11</v>
      </c>
      <c r="J429" s="8">
        <f t="shared" si="18"/>
        <v>-1125722.3999999999</v>
      </c>
    </row>
    <row r="430" spans="1:10" x14ac:dyDescent="0.15">
      <c r="A430" s="10">
        <v>429</v>
      </c>
      <c r="B430" s="6" t="s">
        <v>597</v>
      </c>
      <c r="C430" s="7" t="s">
        <v>646</v>
      </c>
      <c r="D430" s="24">
        <v>1176.47</v>
      </c>
      <c r="E430" s="12" t="s">
        <v>646</v>
      </c>
      <c r="F430" s="25" t="s">
        <v>652</v>
      </c>
      <c r="G430" s="24">
        <v>1000</v>
      </c>
      <c r="H430" s="10" t="s">
        <v>20</v>
      </c>
      <c r="I430" s="6">
        <f t="shared" si="17"/>
        <v>2</v>
      </c>
      <c r="J430" s="8">
        <f t="shared" si="18"/>
        <v>2352.94</v>
      </c>
    </row>
    <row r="431" spans="1:10" x14ac:dyDescent="0.15">
      <c r="A431" s="10">
        <v>430</v>
      </c>
      <c r="B431" s="6" t="s">
        <v>598</v>
      </c>
      <c r="C431" s="7" t="s">
        <v>647</v>
      </c>
      <c r="D431" s="24">
        <v>184.18</v>
      </c>
      <c r="E431" s="12" t="s">
        <v>647</v>
      </c>
      <c r="F431" s="25" t="s">
        <v>663</v>
      </c>
      <c r="G431" s="24">
        <v>184.18</v>
      </c>
      <c r="H431" s="10" t="s">
        <v>20</v>
      </c>
      <c r="I431" s="6">
        <f t="shared" si="17"/>
        <v>2</v>
      </c>
      <c r="J431" s="8">
        <f t="shared" si="18"/>
        <v>368.36</v>
      </c>
    </row>
    <row r="432" spans="1:10" x14ac:dyDescent="0.15">
      <c r="A432" s="10">
        <v>431</v>
      </c>
      <c r="B432" s="6" t="s">
        <v>599</v>
      </c>
      <c r="C432" s="7" t="s">
        <v>647</v>
      </c>
      <c r="D432" s="24">
        <v>138.72999999999999</v>
      </c>
      <c r="E432" s="12" t="s">
        <v>647</v>
      </c>
      <c r="F432" s="25" t="s">
        <v>663</v>
      </c>
      <c r="G432" s="24">
        <v>138.72999999999999</v>
      </c>
      <c r="H432" s="10" t="s">
        <v>20</v>
      </c>
      <c r="I432" s="6">
        <f t="shared" si="17"/>
        <v>2</v>
      </c>
      <c r="J432" s="8">
        <f t="shared" si="18"/>
        <v>277.45999999999998</v>
      </c>
    </row>
    <row r="433" spans="1:10" x14ac:dyDescent="0.15">
      <c r="A433" s="10">
        <v>432</v>
      </c>
      <c r="B433" s="6" t="s">
        <v>600</v>
      </c>
      <c r="C433" s="7" t="s">
        <v>648</v>
      </c>
      <c r="D433" s="24">
        <v>66550.95</v>
      </c>
      <c r="E433" s="12" t="s">
        <v>651</v>
      </c>
      <c r="F433" s="25" t="s">
        <v>655</v>
      </c>
      <c r="G433" s="24">
        <v>53752.69</v>
      </c>
      <c r="H433" s="10" t="s">
        <v>20</v>
      </c>
      <c r="I433" s="6">
        <f t="shared" si="17"/>
        <v>-3</v>
      </c>
      <c r="J433" s="8">
        <f t="shared" si="18"/>
        <v>-199652.84999999998</v>
      </c>
    </row>
    <row r="434" spans="1:10" x14ac:dyDescent="0.15">
      <c r="A434" s="10">
        <v>433</v>
      </c>
      <c r="B434" s="6" t="s">
        <v>601</v>
      </c>
      <c r="C434" s="7" t="s">
        <v>648</v>
      </c>
      <c r="D434" s="24">
        <v>131388.54999999999</v>
      </c>
      <c r="E434" s="12" t="s">
        <v>651</v>
      </c>
      <c r="F434" s="25" t="s">
        <v>655</v>
      </c>
      <c r="G434" s="24">
        <v>107014.6</v>
      </c>
      <c r="H434" s="10" t="s">
        <v>20</v>
      </c>
      <c r="I434" s="6">
        <f t="shared" si="17"/>
        <v>-3</v>
      </c>
      <c r="J434" s="8">
        <f t="shared" si="18"/>
        <v>-394165.64999999997</v>
      </c>
    </row>
    <row r="435" spans="1:10" x14ac:dyDescent="0.15">
      <c r="A435" s="21"/>
      <c r="B435" s="28"/>
      <c r="C435" s="28"/>
      <c r="D435" s="28"/>
      <c r="E435" s="29"/>
      <c r="F435" s="29"/>
      <c r="G435" s="22"/>
      <c r="H435" s="21"/>
      <c r="I435" s="28"/>
      <c r="J435" s="23"/>
    </row>
    <row r="436" spans="1:10" x14ac:dyDescent="0.15">
      <c r="A436" s="21"/>
      <c r="B436" s="28"/>
      <c r="C436" s="28"/>
      <c r="D436" s="28"/>
      <c r="E436" s="29"/>
      <c r="F436" s="29"/>
      <c r="G436" s="22"/>
      <c r="H436" s="21"/>
      <c r="I436" s="28"/>
      <c r="J436" s="23"/>
    </row>
    <row r="438" spans="1:10" x14ac:dyDescent="0.15">
      <c r="D438" s="31"/>
      <c r="E438" s="32" t="s">
        <v>11</v>
      </c>
      <c r="F438" s="33"/>
      <c r="G438" s="3"/>
      <c r="H438" s="3"/>
    </row>
    <row r="439" spans="1:10" x14ac:dyDescent="0.15">
      <c r="D439" s="34" t="s">
        <v>21</v>
      </c>
      <c r="E439" s="35" t="s">
        <v>16</v>
      </c>
      <c r="F439" s="36" t="s">
        <v>24</v>
      </c>
      <c r="G439" s="19" t="s">
        <v>13</v>
      </c>
      <c r="H439" s="3"/>
    </row>
    <row r="440" spans="1:10" x14ac:dyDescent="0.15">
      <c r="D440" s="37" t="s">
        <v>17</v>
      </c>
      <c r="E440" s="38">
        <v>108976.93999999992</v>
      </c>
      <c r="F440" s="39">
        <v>475968.59999999986</v>
      </c>
      <c r="G440" s="20">
        <f>GETPIVOTDATA("Somma di Ritardo Ponderato",$D$438,"Periodo","I TRIMESTRE")/GETPIVOTDATA("Somma di Importo Pagato",$D$438,"Periodo","I TRIMESTRE")</f>
        <v>0.2289582548092457</v>
      </c>
      <c r="H440" s="30"/>
    </row>
    <row r="441" spans="1:10" x14ac:dyDescent="0.15">
      <c r="D441" s="37" t="s">
        <v>18</v>
      </c>
      <c r="E441" s="38">
        <v>4143388.1700000009</v>
      </c>
      <c r="F441" s="39">
        <v>511681.24000000011</v>
      </c>
      <c r="G441" s="20">
        <f>GETPIVOTDATA("Somma di Ritardo Ponderato",$D$438,"Periodo","II TRIMESTRE")/GETPIVOTDATA("Somma di Importo Pagato",$D$438,"Periodo","II TRIMESTRE")</f>
        <v>8.0975964059186527</v>
      </c>
      <c r="H441" s="30"/>
    </row>
    <row r="442" spans="1:10" x14ac:dyDescent="0.15">
      <c r="D442" s="37" t="s">
        <v>19</v>
      </c>
      <c r="E442" s="38">
        <v>3995019.620000001</v>
      </c>
      <c r="F442" s="39">
        <v>698316.57</v>
      </c>
      <c r="G442" s="20">
        <f>GETPIVOTDATA("Somma di Ritardo Ponderato",$D$438,"Periodo","III TRIMESTRE")/GETPIVOTDATA("Somma di Importo Pagato",$D$438,"Periodo","III TRIMESTRE")</f>
        <v>5.720929148222849</v>
      </c>
      <c r="H442" s="30"/>
    </row>
    <row r="443" spans="1:10" x14ac:dyDescent="0.15">
      <c r="D443" s="37" t="s">
        <v>20</v>
      </c>
      <c r="E443" s="38">
        <v>-3758423.95</v>
      </c>
      <c r="F443" s="39">
        <v>677288.18999999983</v>
      </c>
      <c r="G443" s="43">
        <f>GETPIVOTDATA("Somma di Ritardo Ponderato",$D$438,"Periodo","IV TRIMESTRE")/GETPIVOTDATA("Somma di Importo Pagato",$D$438,"Periodo","IV TRIMESTRE")</f>
        <v>-5.549224105029797</v>
      </c>
      <c r="H443" s="30"/>
    </row>
    <row r="444" spans="1:10" x14ac:dyDescent="0.15">
      <c r="D444" s="40" t="s">
        <v>138</v>
      </c>
      <c r="E444" s="41">
        <v>4488960.7800000012</v>
      </c>
      <c r="F444" s="42">
        <v>2363254.5999999996</v>
      </c>
      <c r="G444" s="26">
        <f>GETPIVOTDATA("Somma di Ritardo Ponderato",$D$438)/GETPIVOTDATA("Somma di Importo Pagato",$D$438)</f>
        <v>1.8994825102636008</v>
      </c>
      <c r="H444" s="30"/>
    </row>
  </sheetData>
  <sortState ref="A2:Q1047">
    <sortCondition ref="A2:A1047"/>
  </sortState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</vt:lpstr>
      <vt:lpstr>POPOLAZIONE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D'Alessio</dc:creator>
  <cp:lastModifiedBy>Fulvio D'Alessio</cp:lastModifiedBy>
  <dcterms:created xsi:type="dcterms:W3CDTF">2016-01-21T14:57:33Z</dcterms:created>
  <dcterms:modified xsi:type="dcterms:W3CDTF">2018-03-07T08:39:57Z</dcterms:modified>
</cp:coreProperties>
</file>