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dalessio\Desktop\Immagini Amministrazione Trasparente\PROGRAMMA ACQUISTI\"/>
    </mc:Choice>
  </mc:AlternateContent>
  <xr:revisionPtr revIDLastSave="0" documentId="13_ncr:1_{9FD07E77-3808-4285-A144-030D02941D40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CALCOLO" sheetId="2" r:id="rId1"/>
    <sheet name="POPOLAZIONE" sheetId="1" r:id="rId2"/>
  </sheets>
  <definedNames>
    <definedName name="_xlnm._FilterDatabase" localSheetId="1" hidden="1">POPOLAZIONE!$A$1:$J$34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2" l="1"/>
  <c r="G404" i="1"/>
  <c r="I392" i="1"/>
  <c r="J392" i="1" s="1"/>
  <c r="I391" i="1"/>
  <c r="J391" i="1" s="1"/>
  <c r="I390" i="1"/>
  <c r="J390" i="1" s="1"/>
  <c r="J389" i="1"/>
  <c r="I389" i="1"/>
  <c r="I388" i="1"/>
  <c r="J388" i="1" s="1"/>
  <c r="I387" i="1"/>
  <c r="J387" i="1" s="1"/>
  <c r="I386" i="1"/>
  <c r="J386" i="1" s="1"/>
  <c r="J385" i="1"/>
  <c r="I385" i="1"/>
  <c r="I384" i="1"/>
  <c r="J384" i="1" s="1"/>
  <c r="I383" i="1"/>
  <c r="J383" i="1" s="1"/>
  <c r="I382" i="1"/>
  <c r="J382" i="1" s="1"/>
  <c r="J381" i="1"/>
  <c r="I381" i="1"/>
  <c r="I380" i="1"/>
  <c r="J380" i="1" s="1"/>
  <c r="I379" i="1"/>
  <c r="J379" i="1" s="1"/>
  <c r="I378" i="1"/>
  <c r="J378" i="1" s="1"/>
  <c r="J377" i="1"/>
  <c r="I377" i="1"/>
  <c r="I376" i="1"/>
  <c r="J376" i="1" s="1"/>
  <c r="I375" i="1"/>
  <c r="J375" i="1" s="1"/>
  <c r="I374" i="1"/>
  <c r="J374" i="1" s="1"/>
  <c r="J373" i="1"/>
  <c r="I373" i="1"/>
  <c r="I372" i="1"/>
  <c r="J372" i="1" s="1"/>
  <c r="I371" i="1"/>
  <c r="J371" i="1" s="1"/>
  <c r="I370" i="1"/>
  <c r="J370" i="1" s="1"/>
  <c r="J369" i="1"/>
  <c r="I369" i="1"/>
  <c r="I368" i="1"/>
  <c r="J368" i="1" s="1"/>
  <c r="I367" i="1"/>
  <c r="J367" i="1" s="1"/>
  <c r="I366" i="1"/>
  <c r="J366" i="1" s="1"/>
  <c r="J365" i="1"/>
  <c r="I365" i="1"/>
  <c r="I364" i="1"/>
  <c r="J364" i="1" s="1"/>
  <c r="I363" i="1"/>
  <c r="J363" i="1" s="1"/>
  <c r="I362" i="1"/>
  <c r="J362" i="1" s="1"/>
  <c r="J361" i="1"/>
  <c r="I361" i="1"/>
  <c r="I360" i="1"/>
  <c r="J360" i="1" s="1"/>
  <c r="I359" i="1"/>
  <c r="J359" i="1" s="1"/>
  <c r="I358" i="1"/>
  <c r="J358" i="1" s="1"/>
  <c r="J357" i="1"/>
  <c r="I357" i="1"/>
  <c r="I356" i="1"/>
  <c r="J356" i="1" s="1"/>
  <c r="I355" i="1"/>
  <c r="J355" i="1" s="1"/>
  <c r="I354" i="1"/>
  <c r="J354" i="1" s="1"/>
  <c r="J353" i="1"/>
  <c r="I353" i="1"/>
  <c r="I352" i="1"/>
  <c r="J352" i="1" s="1"/>
  <c r="I351" i="1"/>
  <c r="J351" i="1" s="1"/>
  <c r="I350" i="1"/>
  <c r="J350" i="1" s="1"/>
  <c r="J349" i="1"/>
  <c r="I349" i="1"/>
  <c r="I348" i="1"/>
  <c r="J348" i="1" s="1"/>
  <c r="I347" i="1"/>
  <c r="J347" i="1" s="1"/>
  <c r="I346" i="1"/>
  <c r="J346" i="1" s="1"/>
  <c r="J345" i="1"/>
  <c r="I345" i="1"/>
  <c r="I344" i="1"/>
  <c r="J344" i="1" s="1"/>
  <c r="I343" i="1"/>
  <c r="J343" i="1" s="1"/>
  <c r="I342" i="1"/>
  <c r="J342" i="1" s="1"/>
  <c r="J341" i="1"/>
  <c r="I341" i="1"/>
  <c r="I340" i="1"/>
  <c r="J340" i="1" s="1"/>
  <c r="I339" i="1"/>
  <c r="J339" i="1" s="1"/>
  <c r="I338" i="1"/>
  <c r="J338" i="1" s="1"/>
  <c r="J337" i="1"/>
  <c r="I337" i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E5" i="2" l="1"/>
  <c r="G403" i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G401" i="1" l="1"/>
  <c r="E4" i="2"/>
  <c r="E3" i="2"/>
  <c r="G402" i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35" i="1"/>
  <c r="J35" i="1" s="1"/>
  <c r="I29" i="1" l="1"/>
  <c r="J29" i="1" s="1"/>
  <c r="D7" i="2" l="1"/>
  <c r="C7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2" i="1"/>
  <c r="E7" i="2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G400" i="1"/>
  <c r="J3" i="1" l="1"/>
  <c r="J2" i="1"/>
</calcChain>
</file>

<file path=xl/sharedStrings.xml><?xml version="1.0" encoding="utf-8"?>
<sst xmlns="http://schemas.openxmlformats.org/spreadsheetml/2006/main" count="1904" uniqueCount="647">
  <si>
    <t>Numero fattura</t>
  </si>
  <si>
    <t>Data fattura</t>
  </si>
  <si>
    <t>Totale fattura</t>
  </si>
  <si>
    <t>Data scadenza</t>
  </si>
  <si>
    <t>Data Pagamento</t>
  </si>
  <si>
    <t>Importo Pagato</t>
  </si>
  <si>
    <t>1/PA</t>
  </si>
  <si>
    <t>Dati</t>
  </si>
  <si>
    <t>RITARDO</t>
  </si>
  <si>
    <t>ITP</t>
  </si>
  <si>
    <t>Ritardo Ponderato</t>
  </si>
  <si>
    <t>TRIMESTRE</t>
  </si>
  <si>
    <t>Somma di Ritardo Ponderato</t>
  </si>
  <si>
    <t>I TRIMESTRE</t>
  </si>
  <si>
    <t>II TRIMESTRE</t>
  </si>
  <si>
    <t>III TRIMESTRE</t>
  </si>
  <si>
    <t>IV TRIMESTRE</t>
  </si>
  <si>
    <t>Periodo</t>
  </si>
  <si>
    <t>ID FATTURA</t>
  </si>
  <si>
    <t>Somma di Importo Pagato</t>
  </si>
  <si>
    <t>999</t>
  </si>
  <si>
    <t>9</t>
  </si>
  <si>
    <t>2018321000996</t>
  </si>
  <si>
    <t>FATTPA 2_18</t>
  </si>
  <si>
    <t>2PA</t>
  </si>
  <si>
    <t>004810063246</t>
  </si>
  <si>
    <t>1A</t>
  </si>
  <si>
    <t>2/18/CS</t>
  </si>
  <si>
    <t>2-SEL/2018</t>
  </si>
  <si>
    <t>VON/18002560</t>
  </si>
  <si>
    <t>000001_FEL</t>
  </si>
  <si>
    <t>V6000013</t>
  </si>
  <si>
    <t>18-2005565</t>
  </si>
  <si>
    <t>IIT8002222</t>
  </si>
  <si>
    <t>IIT8002223</t>
  </si>
  <si>
    <t>IIT8002224</t>
  </si>
  <si>
    <t>IIT8002226</t>
  </si>
  <si>
    <t>IIT8002227</t>
  </si>
  <si>
    <t>ITT8002225</t>
  </si>
  <si>
    <t>17VPA000374</t>
  </si>
  <si>
    <t>2018321004956</t>
  </si>
  <si>
    <t>004810197629</t>
  </si>
  <si>
    <t>FATTPA 3_18</t>
  </si>
  <si>
    <t>18-201544</t>
  </si>
  <si>
    <t>8718044952</t>
  </si>
  <si>
    <t>000006_FEL</t>
  </si>
  <si>
    <t>18VN000003</t>
  </si>
  <si>
    <t>18VPA000679</t>
  </si>
  <si>
    <t>6662503067</t>
  </si>
  <si>
    <t>6662503068</t>
  </si>
  <si>
    <t>FATTPA 6_18</t>
  </si>
  <si>
    <t>02/01/2018</t>
  </si>
  <si>
    <t>03/01/2018</t>
  </si>
  <si>
    <t>04/01/2018</t>
  </si>
  <si>
    <t>06/01/2018</t>
  </si>
  <si>
    <t>08/01/2018</t>
  </si>
  <si>
    <t>09/01/2018</t>
  </si>
  <si>
    <t>10/01/2018</t>
  </si>
  <si>
    <t>11/01/2018</t>
  </si>
  <si>
    <t>15/01/2018</t>
  </si>
  <si>
    <t>16/01/2018</t>
  </si>
  <si>
    <t>18/01/2018</t>
  </si>
  <si>
    <t>23/01/2018</t>
  </si>
  <si>
    <t>31/01/2018</t>
  </si>
  <si>
    <t>01/02/2018</t>
  </si>
  <si>
    <t>02/02/2018</t>
  </si>
  <si>
    <t>05/02/2018</t>
  </si>
  <si>
    <t>08/02/2018</t>
  </si>
  <si>
    <t>09/02/2018</t>
  </si>
  <si>
    <t>12/02/2018</t>
  </si>
  <si>
    <t>15/02/2018</t>
  </si>
  <si>
    <t>16/02/2018</t>
  </si>
  <si>
    <t>23/02/2018</t>
  </si>
  <si>
    <t>27/02/2018</t>
  </si>
  <si>
    <t>28/02/2018</t>
  </si>
  <si>
    <t>05/03/2018</t>
  </si>
  <si>
    <t>09/03/2018</t>
  </si>
  <si>
    <t>29/01/2018</t>
  </si>
  <si>
    <t>04/02/2018</t>
  </si>
  <si>
    <t>06/03/2018</t>
  </si>
  <si>
    <t>11/02/2018</t>
  </si>
  <si>
    <t>13/02/2018</t>
  </si>
  <si>
    <t>31/03/2018</t>
  </si>
  <si>
    <t>19/02/2018</t>
  </si>
  <si>
    <t>01/03/2018</t>
  </si>
  <si>
    <t>08/03/2018</t>
  </si>
  <si>
    <t>12/03/2018</t>
  </si>
  <si>
    <t>22/02/2018</t>
  </si>
  <si>
    <t>16/03/2018</t>
  </si>
  <si>
    <t>02/03/2018</t>
  </si>
  <si>
    <t>05/04/2018</t>
  </si>
  <si>
    <t>29/03/2018</t>
  </si>
  <si>
    <t>30/04/2018</t>
  </si>
  <si>
    <t>18P00001</t>
  </si>
  <si>
    <t>18P00002</t>
  </si>
  <si>
    <t>55</t>
  </si>
  <si>
    <t>14M</t>
  </si>
  <si>
    <t>03</t>
  </si>
  <si>
    <t>8E</t>
  </si>
  <si>
    <t>10</t>
  </si>
  <si>
    <t>2/A</t>
  </si>
  <si>
    <t>17</t>
  </si>
  <si>
    <t>255</t>
  </si>
  <si>
    <t>8718002379</t>
  </si>
  <si>
    <t>1010460822</t>
  </si>
  <si>
    <t>199/2018</t>
  </si>
  <si>
    <t>2564</t>
  </si>
  <si>
    <t>2846</t>
  </si>
  <si>
    <t>2018001311</t>
  </si>
  <si>
    <t>2018FSOS 000009</t>
  </si>
  <si>
    <t>3174</t>
  </si>
  <si>
    <t>32</t>
  </si>
  <si>
    <t>35/18</t>
  </si>
  <si>
    <t>000001/PA</t>
  </si>
  <si>
    <t>07/2018</t>
  </si>
  <si>
    <t>18P00003</t>
  </si>
  <si>
    <t>3/21</t>
  </si>
  <si>
    <t>3410000069</t>
  </si>
  <si>
    <t>21</t>
  </si>
  <si>
    <t>A 001/2018</t>
  </si>
  <si>
    <t>3715</t>
  </si>
  <si>
    <t>3761</t>
  </si>
  <si>
    <t>40</t>
  </si>
  <si>
    <t>41</t>
  </si>
  <si>
    <t>8718037586</t>
  </si>
  <si>
    <t>8W00086473</t>
  </si>
  <si>
    <t>3850</t>
  </si>
  <si>
    <t>3878</t>
  </si>
  <si>
    <t>33</t>
  </si>
  <si>
    <t>PA 004/2018</t>
  </si>
  <si>
    <t>7X00452490</t>
  </si>
  <si>
    <t>60</t>
  </si>
  <si>
    <t>FATTPA 1_18</t>
  </si>
  <si>
    <t>08/21</t>
  </si>
  <si>
    <t>18FVD-2409</t>
  </si>
  <si>
    <t>22/2018</t>
  </si>
  <si>
    <t>4/A</t>
  </si>
  <si>
    <t>42</t>
  </si>
  <si>
    <t>43</t>
  </si>
  <si>
    <t>6/21</t>
  </si>
  <si>
    <t>8718064864</t>
  </si>
  <si>
    <t>FE5/18</t>
  </si>
  <si>
    <t>18000006</t>
  </si>
  <si>
    <t>19E</t>
  </si>
  <si>
    <t>2018321011335</t>
  </si>
  <si>
    <t>3301000118</t>
  </si>
  <si>
    <t>1/FE</t>
  </si>
  <si>
    <t>52</t>
  </si>
  <si>
    <t>7162</t>
  </si>
  <si>
    <t>EL 2_18</t>
  </si>
  <si>
    <t>7326</t>
  </si>
  <si>
    <t>EL 4-18</t>
  </si>
  <si>
    <t>18000007</t>
  </si>
  <si>
    <t>17PA</t>
  </si>
  <si>
    <t>01_2018</t>
  </si>
  <si>
    <t>57/PA-2018</t>
  </si>
  <si>
    <t>63</t>
  </si>
  <si>
    <t>1402684030</t>
  </si>
  <si>
    <t>18-202988</t>
  </si>
  <si>
    <t>6</t>
  </si>
  <si>
    <t>7796</t>
  </si>
  <si>
    <t>A 006/2018</t>
  </si>
  <si>
    <t>76</t>
  </si>
  <si>
    <t>8718100797</t>
  </si>
  <si>
    <t>3301000119</t>
  </si>
  <si>
    <t>000735/PA</t>
  </si>
  <si>
    <t>4810522198</t>
  </si>
  <si>
    <t>669/2018</t>
  </si>
  <si>
    <t>508/PA</t>
  </si>
  <si>
    <t>000015/PA</t>
  </si>
  <si>
    <t>18000011</t>
  </si>
  <si>
    <t>8FVD-03386</t>
  </si>
  <si>
    <t>10/21</t>
  </si>
  <si>
    <t>1PA</t>
  </si>
  <si>
    <t>43/2018</t>
  </si>
  <si>
    <t>8VPA001275</t>
  </si>
  <si>
    <t>101</t>
  </si>
  <si>
    <t>2/PA</t>
  </si>
  <si>
    <t>6/A</t>
  </si>
  <si>
    <t>0046/2018</t>
  </si>
  <si>
    <t>11040</t>
  </si>
  <si>
    <t>FATTPA 8_18</t>
  </si>
  <si>
    <t>129 M</t>
  </si>
  <si>
    <t>18-204477</t>
  </si>
  <si>
    <t>13</t>
  </si>
  <si>
    <t>473/PA</t>
  </si>
  <si>
    <t>5/12</t>
  </si>
  <si>
    <t>8718115384</t>
  </si>
  <si>
    <t>10-SEL/2018</t>
  </si>
  <si>
    <t>PA 008/2018</t>
  </si>
  <si>
    <t>02/E/2018</t>
  </si>
  <si>
    <t>03/E/2018</t>
  </si>
  <si>
    <t>1010476987</t>
  </si>
  <si>
    <t>4810665900</t>
  </si>
  <si>
    <t>124</t>
  </si>
  <si>
    <t>2_2018</t>
  </si>
  <si>
    <t>3_2018</t>
  </si>
  <si>
    <t>404</t>
  </si>
  <si>
    <t>84</t>
  </si>
  <si>
    <t>89</t>
  </si>
  <si>
    <t>92</t>
  </si>
  <si>
    <t>0066/2018</t>
  </si>
  <si>
    <t>12/21</t>
  </si>
  <si>
    <t>14/21</t>
  </si>
  <si>
    <t>15/21</t>
  </si>
  <si>
    <t>18VPA001837</t>
  </si>
  <si>
    <t>57/2018</t>
  </si>
  <si>
    <t>7/A</t>
  </si>
  <si>
    <t>A18PAS0004660</t>
  </si>
  <si>
    <t>2018321016800</t>
  </si>
  <si>
    <t>111800142030</t>
  </si>
  <si>
    <t>999 A</t>
  </si>
  <si>
    <t>FATTPA  11_18</t>
  </si>
  <si>
    <t>0118007590</t>
  </si>
  <si>
    <t>18206583</t>
  </si>
  <si>
    <t>5012/PA/2018</t>
  </si>
  <si>
    <t>0073/2018</t>
  </si>
  <si>
    <t>19/18</t>
  </si>
  <si>
    <t>6662503160</t>
  </si>
  <si>
    <t>6662503161</t>
  </si>
  <si>
    <t>18VPA002394</t>
  </si>
  <si>
    <t>8/A</t>
  </si>
  <si>
    <t>3/2018</t>
  </si>
  <si>
    <t>1</t>
  </si>
  <si>
    <t>9/A</t>
  </si>
  <si>
    <t>FATTPA 13_18</t>
  </si>
  <si>
    <t>05/01/2018</t>
  </si>
  <si>
    <t>19/01/2018</t>
  </si>
  <si>
    <t>24/01/2018</t>
  </si>
  <si>
    <t>25/01/2018</t>
  </si>
  <si>
    <t>26/01/2018</t>
  </si>
  <si>
    <t>30/01/2018</t>
  </si>
  <si>
    <t>06/02/2018</t>
  </si>
  <si>
    <t>07/02/2018</t>
  </si>
  <si>
    <t>14/02/2018</t>
  </si>
  <si>
    <t>07/03/2018</t>
  </si>
  <si>
    <t>13/03/2018</t>
  </si>
  <si>
    <t>14/03/2018</t>
  </si>
  <si>
    <t>22/03/2018</t>
  </si>
  <si>
    <t>23/03/2018</t>
  </si>
  <si>
    <t>27/03/2018</t>
  </si>
  <si>
    <t>28/03/2018</t>
  </si>
  <si>
    <t>30/03/2018</t>
  </si>
  <si>
    <t>03/04/2018</t>
  </si>
  <si>
    <t>04/04/2018</t>
  </si>
  <si>
    <t>06/04/2018</t>
  </si>
  <si>
    <t>09/04/2018</t>
  </si>
  <si>
    <t>10/04/2018</t>
  </si>
  <si>
    <t>11/04/2018</t>
  </si>
  <si>
    <t>12/04/2018</t>
  </si>
  <si>
    <t>13/04/2018</t>
  </si>
  <si>
    <t>16/04/2018</t>
  </si>
  <si>
    <t>17/04/2018</t>
  </si>
  <si>
    <t>19/04/2018</t>
  </si>
  <si>
    <t>20/04/2018</t>
  </si>
  <si>
    <t>24/04/2018</t>
  </si>
  <si>
    <t>25/04/2018</t>
  </si>
  <si>
    <t>27/04/2018</t>
  </si>
  <si>
    <t>02/05/2018</t>
  </si>
  <si>
    <t>03/05/2018</t>
  </si>
  <si>
    <t>08/05/2018</t>
  </si>
  <si>
    <t>14/05/2018</t>
  </si>
  <si>
    <t>15/05/2018</t>
  </si>
  <si>
    <t>16/05/2018</t>
  </si>
  <si>
    <t>18/05/2018</t>
  </si>
  <si>
    <t>23/05/2018</t>
  </si>
  <si>
    <t>28/05/2018</t>
  </si>
  <si>
    <t>29/05/2018</t>
  </si>
  <si>
    <t>31/05/2018</t>
  </si>
  <si>
    <t>01/06/2018</t>
  </si>
  <si>
    <t>04/06/2018</t>
  </si>
  <si>
    <t>11/06/2018</t>
  </si>
  <si>
    <t>19/06/2018</t>
  </si>
  <si>
    <t>03/03/2018</t>
  </si>
  <si>
    <t>11/03/2018</t>
  </si>
  <si>
    <t>19/03/2018</t>
  </si>
  <si>
    <t>07/04/2018</t>
  </si>
  <si>
    <t>08/04/2018</t>
  </si>
  <si>
    <t>15/03/2018</t>
  </si>
  <si>
    <t>28/04/2018</t>
  </si>
  <si>
    <t>01/04/2018</t>
  </si>
  <si>
    <t>05/05/2018</t>
  </si>
  <si>
    <t>07/05/2018</t>
  </si>
  <si>
    <t>14/04/2018</t>
  </si>
  <si>
    <t>22/04/2018</t>
  </si>
  <si>
    <t>22/05/2018</t>
  </si>
  <si>
    <t>27/05/2018</t>
  </si>
  <si>
    <t>22/06/2018</t>
  </si>
  <si>
    <t>26/04/2018</t>
  </si>
  <si>
    <t>10/05/2018</t>
  </si>
  <si>
    <t>12/06/2018</t>
  </si>
  <si>
    <t>12/05/2018</t>
  </si>
  <si>
    <t>17/05/2018</t>
  </si>
  <si>
    <t>20/05/2018</t>
  </si>
  <si>
    <t>30/05/2018</t>
  </si>
  <si>
    <t>30/06/2018</t>
  </si>
  <si>
    <t>28/06/2018</t>
  </si>
  <si>
    <t>15/06/2018</t>
  </si>
  <si>
    <t>16/06/2018</t>
  </si>
  <si>
    <t>13/06/2018</t>
  </si>
  <si>
    <t>25/05/2018</t>
  </si>
  <si>
    <t>29/06/2018</t>
  </si>
  <si>
    <t>06/06/2018</t>
  </si>
  <si>
    <t>21/06/2018</t>
  </si>
  <si>
    <t>8W00207311</t>
  </si>
  <si>
    <t>7X01451970</t>
  </si>
  <si>
    <t>16396</t>
  </si>
  <si>
    <t>610000942</t>
  </si>
  <si>
    <t>843/2018</t>
  </si>
  <si>
    <t>18-0397</t>
  </si>
  <si>
    <t>8718143473</t>
  </si>
  <si>
    <t>19506</t>
  </si>
  <si>
    <t>30E</t>
  </si>
  <si>
    <t>0118008065</t>
  </si>
  <si>
    <t>109</t>
  </si>
  <si>
    <t>110</t>
  </si>
  <si>
    <t>885/FATT_EL</t>
  </si>
  <si>
    <t>114</t>
  </si>
  <si>
    <t>130</t>
  </si>
  <si>
    <t>24718</t>
  </si>
  <si>
    <t>18-0624</t>
  </si>
  <si>
    <t>19/21</t>
  </si>
  <si>
    <t>20/21</t>
  </si>
  <si>
    <t>24828</t>
  </si>
  <si>
    <t>67/2018</t>
  </si>
  <si>
    <t>V20090697/2018</t>
  </si>
  <si>
    <t>18-206809</t>
  </si>
  <si>
    <t>2018321020110</t>
  </si>
  <si>
    <t>1123/2018</t>
  </si>
  <si>
    <t>142</t>
  </si>
  <si>
    <t>8A00462731</t>
  </si>
  <si>
    <t>8W00323693</t>
  </si>
  <si>
    <t>8W00323795</t>
  </si>
  <si>
    <t>18000017</t>
  </si>
  <si>
    <t>1168/2018</t>
  </si>
  <si>
    <t>25301</t>
  </si>
  <si>
    <t>7X02375807</t>
  </si>
  <si>
    <t>190PAM_2018</t>
  </si>
  <si>
    <t>2/ROSE</t>
  </si>
  <si>
    <t>360000780</t>
  </si>
  <si>
    <t>132</t>
  </si>
  <si>
    <t>141/PA-2018</t>
  </si>
  <si>
    <t>610001442</t>
  </si>
  <si>
    <t>610001738</t>
  </si>
  <si>
    <t>168</t>
  </si>
  <si>
    <t>PA 011/2018</t>
  </si>
  <si>
    <t>PA 012/2018</t>
  </si>
  <si>
    <t>1420000336</t>
  </si>
  <si>
    <t>26758</t>
  </si>
  <si>
    <t>0808</t>
  </si>
  <si>
    <t>18-0719</t>
  </si>
  <si>
    <t>8018122170</t>
  </si>
  <si>
    <t>8718218444</t>
  </si>
  <si>
    <t>3301000241</t>
  </si>
  <si>
    <t>000032/PA</t>
  </si>
  <si>
    <t>0053349596</t>
  </si>
  <si>
    <t>233M</t>
  </si>
  <si>
    <t>540</t>
  </si>
  <si>
    <t>900768</t>
  </si>
  <si>
    <t>18VPA002952</t>
  </si>
  <si>
    <t>23/21</t>
  </si>
  <si>
    <t>3PA</t>
  </si>
  <si>
    <t>73/2018</t>
  </si>
  <si>
    <t>250077</t>
  </si>
  <si>
    <t>167</t>
  </si>
  <si>
    <t>2018321023865</t>
  </si>
  <si>
    <t>39E</t>
  </si>
  <si>
    <t>236M</t>
  </si>
  <si>
    <t>11/A</t>
  </si>
  <si>
    <t>5/PA</t>
  </si>
  <si>
    <t>18-SEL/2018</t>
  </si>
  <si>
    <t>41/18</t>
  </si>
  <si>
    <t>00001/PA</t>
  </si>
  <si>
    <t>FATTPA 16_18</t>
  </si>
  <si>
    <t>34276</t>
  </si>
  <si>
    <t>176</t>
  </si>
  <si>
    <t>8018132661</t>
  </si>
  <si>
    <t>8718241282</t>
  </si>
  <si>
    <t>V6000071</t>
  </si>
  <si>
    <t>18P00004</t>
  </si>
  <si>
    <t>18P00005</t>
  </si>
  <si>
    <t>1889/2018</t>
  </si>
  <si>
    <t>158/PA-2018</t>
  </si>
  <si>
    <t>4/E</t>
  </si>
  <si>
    <t>0053642191</t>
  </si>
  <si>
    <t>IIT8010637</t>
  </si>
  <si>
    <t>IIT8010638</t>
  </si>
  <si>
    <t>IIT8010639</t>
  </si>
  <si>
    <t>IIT8010640</t>
  </si>
  <si>
    <t>IIT8010641</t>
  </si>
  <si>
    <t>IIT8010642</t>
  </si>
  <si>
    <t>1010493858</t>
  </si>
  <si>
    <t>30222018P00000659155</t>
  </si>
  <si>
    <t>4/PA</t>
  </si>
  <si>
    <t>12/A</t>
  </si>
  <si>
    <t>18P00006</t>
  </si>
  <si>
    <t>000037/PA</t>
  </si>
  <si>
    <t>18VPA003510</t>
  </si>
  <si>
    <t>2018110287</t>
  </si>
  <si>
    <t>25/21</t>
  </si>
  <si>
    <t>3/PA</t>
  </si>
  <si>
    <t>80/2018</t>
  </si>
  <si>
    <t>PA015/2018</t>
  </si>
  <si>
    <t>3/ROSE</t>
  </si>
  <si>
    <t>4/ROSE</t>
  </si>
  <si>
    <t>8718262276</t>
  </si>
  <si>
    <t>2018321028504</t>
  </si>
  <si>
    <t>FATPAM 08</t>
  </si>
  <si>
    <t>FATPAM 7</t>
  </si>
  <si>
    <t>FATTPA 19_18</t>
  </si>
  <si>
    <t>IIT80011060</t>
  </si>
  <si>
    <t>IIT8011058</t>
  </si>
  <si>
    <t>IIT8011059</t>
  </si>
  <si>
    <t>004811386577</t>
  </si>
  <si>
    <t>6662503254</t>
  </si>
  <si>
    <t>6662503255</t>
  </si>
  <si>
    <t>18VPA004493</t>
  </si>
  <si>
    <t>FATTPA 20_18</t>
  </si>
  <si>
    <t>23/04/2018</t>
  </si>
  <si>
    <t>24/05/2018</t>
  </si>
  <si>
    <t>02/06/2018</t>
  </si>
  <si>
    <t>09/06/2018</t>
  </si>
  <si>
    <t>14/06/2018</t>
  </si>
  <si>
    <t>18/06/2018</t>
  </si>
  <si>
    <t>20/06/2018</t>
  </si>
  <si>
    <t>26/06/2018</t>
  </si>
  <si>
    <t>27/06/2018</t>
  </si>
  <si>
    <t>01/07/2018</t>
  </si>
  <si>
    <t>02/07/2018</t>
  </si>
  <si>
    <t>03/07/2018</t>
  </si>
  <si>
    <t>05/07/2018</t>
  </si>
  <si>
    <t>06/07/2018</t>
  </si>
  <si>
    <t>10/07/2018</t>
  </si>
  <si>
    <t>11/07/2018</t>
  </si>
  <si>
    <t>12/07/2018</t>
  </si>
  <si>
    <t>13/07/2018</t>
  </si>
  <si>
    <t>15/07/2018</t>
  </si>
  <si>
    <t>16/07/2018</t>
  </si>
  <si>
    <t>17/07/2018</t>
  </si>
  <si>
    <t>19/07/2018</t>
  </si>
  <si>
    <t>24/07/2018</t>
  </si>
  <si>
    <t>25/07/2018</t>
  </si>
  <si>
    <t>26/07/2018</t>
  </si>
  <si>
    <t>30/07/2018</t>
  </si>
  <si>
    <t>31/07/2018</t>
  </si>
  <si>
    <t>01/08/2018</t>
  </si>
  <si>
    <t>02/08/2018</t>
  </si>
  <si>
    <t>07/08/2018</t>
  </si>
  <si>
    <t>09/08/2018</t>
  </si>
  <si>
    <t>27/08/2018</t>
  </si>
  <si>
    <t>31/08/2018</t>
  </si>
  <si>
    <t>12/09/2018</t>
  </si>
  <si>
    <t>18/07/2018</t>
  </si>
  <si>
    <t>25/06/2018</t>
  </si>
  <si>
    <t>07/07/2018</t>
  </si>
  <si>
    <t>29/07/2018</t>
  </si>
  <si>
    <t>04/07/2018</t>
  </si>
  <si>
    <t>30/08/2018</t>
  </si>
  <si>
    <t>29/08/2018</t>
  </si>
  <si>
    <t>28/07/2018</t>
  </si>
  <si>
    <t>10/09/2018</t>
  </si>
  <si>
    <t>11/08/2018</t>
  </si>
  <si>
    <t>24/08/2018</t>
  </si>
  <si>
    <t>23/08/2018</t>
  </si>
  <si>
    <t>04/09/2018</t>
  </si>
  <si>
    <t>20/07/2018</t>
  </si>
  <si>
    <t>06/08/2018</t>
  </si>
  <si>
    <t>25/08/2018</t>
  </si>
  <si>
    <t>26/08/2018</t>
  </si>
  <si>
    <t>27/07/2018</t>
  </si>
  <si>
    <t>09/07/2018</t>
  </si>
  <si>
    <t>03/08/2018</t>
  </si>
  <si>
    <t>13/09/2018</t>
  </si>
  <si>
    <t>10/08/2018</t>
  </si>
  <si>
    <t>11/09/2018</t>
  </si>
  <si>
    <t>08/08/2018</t>
  </si>
  <si>
    <t>15/08/2018</t>
  </si>
  <si>
    <t>17/08/2018</t>
  </si>
  <si>
    <t>05/09/2018</t>
  </si>
  <si>
    <t>30/09/2018</t>
  </si>
  <si>
    <t>02/09/2018</t>
  </si>
  <si>
    <t>06/09/2018</t>
  </si>
  <si>
    <t>27/09/2018</t>
  </si>
  <si>
    <t>20/09/2018</t>
  </si>
  <si>
    <t>2018107042</t>
  </si>
  <si>
    <t>31298</t>
  </si>
  <si>
    <t>8718254913</t>
  </si>
  <si>
    <t>PMS0001150</t>
  </si>
  <si>
    <t>1410001864</t>
  </si>
  <si>
    <t>610001872</t>
  </si>
  <si>
    <t>185</t>
  </si>
  <si>
    <t>8A00622928</t>
  </si>
  <si>
    <t>8W00440545</t>
  </si>
  <si>
    <t>8W00442970</t>
  </si>
  <si>
    <t>V118017453</t>
  </si>
  <si>
    <t>7X03375709</t>
  </si>
  <si>
    <t>34911</t>
  </si>
  <si>
    <t>000041/PA</t>
  </si>
  <si>
    <t>86/2018</t>
  </si>
  <si>
    <t>8718291263</t>
  </si>
  <si>
    <t>2018321032465</t>
  </si>
  <si>
    <t>197</t>
  </si>
  <si>
    <t>35099</t>
  </si>
  <si>
    <t>47E</t>
  </si>
  <si>
    <t>18000029</t>
  </si>
  <si>
    <t>004811617605</t>
  </si>
  <si>
    <t>37447</t>
  </si>
  <si>
    <t>04-2018-FE</t>
  </si>
  <si>
    <t>1410002209</t>
  </si>
  <si>
    <t>10/ROSE</t>
  </si>
  <si>
    <t>11/ROSE</t>
  </si>
  <si>
    <t>12/ROSE</t>
  </si>
  <si>
    <t>13/ROSE</t>
  </si>
  <si>
    <t>5/ROSE</t>
  </si>
  <si>
    <t>6/ROSE</t>
  </si>
  <si>
    <t>7/ROSE</t>
  </si>
  <si>
    <t>8/ROSE</t>
  </si>
  <si>
    <t>9/ROSE</t>
  </si>
  <si>
    <t>999 B</t>
  </si>
  <si>
    <t>V118020077</t>
  </si>
  <si>
    <t>953/PA</t>
  </si>
  <si>
    <t>000001-2018-FE</t>
  </si>
  <si>
    <t>13/A</t>
  </si>
  <si>
    <t>28/21</t>
  </si>
  <si>
    <t>5PA</t>
  </si>
  <si>
    <t>93/2018</t>
  </si>
  <si>
    <t>227</t>
  </si>
  <si>
    <t>PA 016/2018</t>
  </si>
  <si>
    <t>2018321035759</t>
  </si>
  <si>
    <t>99PA</t>
  </si>
  <si>
    <t>FATTPA 22_18</t>
  </si>
  <si>
    <t>385M</t>
  </si>
  <si>
    <t>64/18</t>
  </si>
  <si>
    <t>FATPAM 18</t>
  </si>
  <si>
    <t>8718337879</t>
  </si>
  <si>
    <t>004811805980</t>
  </si>
  <si>
    <t>28-SEL/2018</t>
  </si>
  <si>
    <t>1814000413/PA</t>
  </si>
  <si>
    <t>5/34</t>
  </si>
  <si>
    <t>FATPAM 19</t>
  </si>
  <si>
    <t>1010508654</t>
  </si>
  <si>
    <t>23</t>
  </si>
  <si>
    <t>38001187</t>
  </si>
  <si>
    <t>000044_FEL</t>
  </si>
  <si>
    <t>14/ROSE</t>
  </si>
  <si>
    <t>258</t>
  </si>
  <si>
    <t>1965/2018</t>
  </si>
  <si>
    <t>PA 018/2018</t>
  </si>
  <si>
    <t>254</t>
  </si>
  <si>
    <t>FATPAM 20</t>
  </si>
  <si>
    <t>000056/PA</t>
  </si>
  <si>
    <t>100/2018</t>
  </si>
  <si>
    <t>256</t>
  </si>
  <si>
    <t>31/21</t>
  </si>
  <si>
    <t>FATTPA 60_18</t>
  </si>
  <si>
    <t>2018321040034</t>
  </si>
  <si>
    <t>56E</t>
  </si>
  <si>
    <t>10/FE</t>
  </si>
  <si>
    <t>V118023079</t>
  </si>
  <si>
    <t>0000001</t>
  </si>
  <si>
    <t>FATPAM 21</t>
  </si>
  <si>
    <t>FATPAM 22</t>
  </si>
  <si>
    <t>FATTPA 25_18</t>
  </si>
  <si>
    <t>15/ROSE</t>
  </si>
  <si>
    <t>111/2018</t>
  </si>
  <si>
    <t>291</t>
  </si>
  <si>
    <t>FATTPA 69_18</t>
  </si>
  <si>
    <t>6/PA</t>
  </si>
  <si>
    <t>2018321043343</t>
  </si>
  <si>
    <t>6662503358</t>
  </si>
  <si>
    <t>6662503359</t>
  </si>
  <si>
    <t>999 C</t>
  </si>
  <si>
    <t>248/PA-2018</t>
  </si>
  <si>
    <t>4/2</t>
  </si>
  <si>
    <t>8993570</t>
  </si>
  <si>
    <t>001</t>
  </si>
  <si>
    <t>FATPAM 25</t>
  </si>
  <si>
    <t>14/08/2018</t>
  </si>
  <si>
    <t>07/09/2018</t>
  </si>
  <si>
    <t>09/09/2018</t>
  </si>
  <si>
    <t>17/09/2018</t>
  </si>
  <si>
    <t>21/09/2018</t>
  </si>
  <si>
    <t>24/09/2018</t>
  </si>
  <si>
    <t>26/09/2018</t>
  </si>
  <si>
    <t>28/09/2018</t>
  </si>
  <si>
    <t>01/10/2018</t>
  </si>
  <si>
    <t>02/10/2018</t>
  </si>
  <si>
    <t>03/10/2018</t>
  </si>
  <si>
    <t>09/10/2018</t>
  </si>
  <si>
    <t>10/10/2018</t>
  </si>
  <si>
    <t>11/10/2018</t>
  </si>
  <si>
    <t>12/10/2018</t>
  </si>
  <si>
    <t>17/10/2018</t>
  </si>
  <si>
    <t>18/10/2018</t>
  </si>
  <si>
    <t>19/10/2018</t>
  </si>
  <si>
    <t>22/10/2018</t>
  </si>
  <si>
    <t>24/10/2018</t>
  </si>
  <si>
    <t>29/10/2018</t>
  </si>
  <si>
    <t>31/10/2018</t>
  </si>
  <si>
    <t>02/11/2018</t>
  </si>
  <si>
    <t>05/11/2018</t>
  </si>
  <si>
    <t>06/11/2018</t>
  </si>
  <si>
    <t>08/11/2018</t>
  </si>
  <si>
    <t>19/11/2018</t>
  </si>
  <si>
    <t>20/11/2018</t>
  </si>
  <si>
    <t>23/11/2018</t>
  </si>
  <si>
    <t>30/11/2018</t>
  </si>
  <si>
    <t>01/12/2018</t>
  </si>
  <si>
    <t>02/12/2018</t>
  </si>
  <si>
    <t>03/12/2018</t>
  </si>
  <si>
    <t>06/12/2018</t>
  </si>
  <si>
    <t>10/12/2018</t>
  </si>
  <si>
    <t>11/12/2018</t>
  </si>
  <si>
    <t>12/12/2018</t>
  </si>
  <si>
    <t>17/12/2018</t>
  </si>
  <si>
    <t>19/12/2018</t>
  </si>
  <si>
    <t>16/11/2018</t>
  </si>
  <si>
    <t>05/10/2018</t>
  </si>
  <si>
    <t>25/10/2018</t>
  </si>
  <si>
    <t>14/11/2018</t>
  </si>
  <si>
    <t>16/10/2018</t>
  </si>
  <si>
    <t>27/11/2018</t>
  </si>
  <si>
    <t>04/10/2018</t>
  </si>
  <si>
    <t>20/12/2018</t>
  </si>
  <si>
    <t>09/11/2018</t>
  </si>
  <si>
    <t>15/10/2018</t>
  </si>
  <si>
    <t>10/01/2019</t>
  </si>
  <si>
    <t>15/11/2018</t>
  </si>
  <si>
    <t>12/11/2018</t>
  </si>
  <si>
    <t>17/11/2018</t>
  </si>
  <si>
    <t>22/11/2018</t>
  </si>
  <si>
    <t>21/11/2018</t>
  </si>
  <si>
    <t>29/11/2018</t>
  </si>
  <si>
    <t>13/11/2018</t>
  </si>
  <si>
    <t>26/11/2018</t>
  </si>
  <si>
    <t>30/12/2018</t>
  </si>
  <si>
    <t>24/12/2018</t>
  </si>
  <si>
    <t>01/01/2019</t>
  </si>
  <si>
    <t>03/01/2019</t>
  </si>
  <si>
    <t>14/12/2018</t>
  </si>
  <si>
    <t>06/01/2019</t>
  </si>
  <si>
    <t>21/12/2018</t>
  </si>
  <si>
    <t>11/01/2019</t>
  </si>
  <si>
    <t>12/01/2019</t>
  </si>
  <si>
    <t>17/01/2019</t>
  </si>
  <si>
    <t>19/01/2019</t>
  </si>
  <si>
    <t>Totale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</si>
</sst>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8"/>
      <name val="MS Sans Serif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PT Sans"/>
      <family val="2"/>
    </font>
    <font>
      <sz val="8"/>
      <name val="PT Sans"/>
      <family val="2"/>
    </font>
    <font>
      <sz val="8"/>
      <name val="Arial"/>
    </font>
    <font>
      <b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-0.24997711111789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164" fontId="0" fillId="0" borderId="0" xfId="1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 applyProtection="1">
      <alignment vertical="top"/>
      <protection locked="0"/>
    </xf>
    <xf numFmtId="0" fontId="2" fillId="0" borderId="1" xfId="0" applyFont="1" applyBorder="1">
      <alignment vertical="center"/>
    </xf>
    <xf numFmtId="14" fontId="2" fillId="0" borderId="1" xfId="0" applyNumberFormat="1" applyFont="1" applyBorder="1">
      <alignment vertical="center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164" fontId="7" fillId="0" borderId="0" xfId="1" applyFont="1">
      <alignment vertical="center"/>
    </xf>
    <xf numFmtId="2" fontId="7" fillId="0" borderId="0" xfId="0" applyNumberFormat="1" applyFont="1" applyAlignment="1">
      <alignment horizontal="center" vertical="center"/>
    </xf>
    <xf numFmtId="164" fontId="6" fillId="0" borderId="0" xfId="1" applyFont="1">
      <alignment vertical="center"/>
    </xf>
    <xf numFmtId="2" fontId="6" fillId="0" borderId="0" xfId="0" applyNumberFormat="1" applyFont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0" borderId="0" xfId="1" applyNumberFormat="1" applyFont="1" applyBorder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>
      <alignment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Border="1">
      <alignment vertical="center"/>
    </xf>
    <xf numFmtId="14" fontId="2" fillId="0" borderId="1" xfId="1" applyNumberFormat="1" applyFont="1" applyFill="1" applyBorder="1" applyAlignment="1">
      <alignment horizontal="center" vertical="center"/>
    </xf>
    <xf numFmtId="14" fontId="2" fillId="0" borderId="0" xfId="0" applyNumberFormat="1" applyFont="1" applyBorder="1">
      <alignment vertical="center"/>
    </xf>
    <xf numFmtId="0" fontId="2" fillId="0" borderId="0" xfId="1" applyNumberFormat="1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center"/>
    </xf>
    <xf numFmtId="164" fontId="2" fillId="0" borderId="1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pivotButton="1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pivotButton="1" applyFont="1" applyBorder="1">
      <alignment vertical="center"/>
    </xf>
    <xf numFmtId="0" fontId="9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5" xfId="0" applyFont="1" applyBorder="1">
      <alignment vertical="center"/>
    </xf>
    <xf numFmtId="164" fontId="8" fillId="0" borderId="0" xfId="0" applyNumberFormat="1" applyFont="1" applyBorder="1">
      <alignment vertical="center"/>
    </xf>
    <xf numFmtId="164" fontId="8" fillId="0" borderId="6" xfId="0" applyNumberFormat="1" applyFont="1" applyBorder="1">
      <alignment vertical="center"/>
    </xf>
    <xf numFmtId="0" fontId="8" fillId="0" borderId="7" xfId="0" applyFont="1" applyBorder="1">
      <alignment vertical="center"/>
    </xf>
    <xf numFmtId="164" fontId="8" fillId="0" borderId="8" xfId="0" applyNumberFormat="1" applyFont="1" applyBorder="1">
      <alignment vertical="center"/>
    </xf>
    <xf numFmtId="164" fontId="8" fillId="0" borderId="9" xfId="0" applyNumberFormat="1" applyFont="1" applyBorder="1">
      <alignment vertical="center"/>
    </xf>
  </cellXfs>
  <cellStyles count="2">
    <cellStyle name="Migliaia" xfId="1" builtinId="3"/>
    <cellStyle name="Normale" xfId="0" builtinId="0"/>
  </cellStyles>
  <dxfs count="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b/>
        <strike val="0"/>
        <outline val="0"/>
        <shadow val="0"/>
        <u val="none"/>
        <vertAlign val="baseline"/>
        <sz val="8"/>
        <color auto="1"/>
        <name val="PT San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ulvio D'Alessio" refreshedDate="43510.389790393521" createdVersion="6" refreshedVersion="6" minRefreshableVersion="3" recordCount="391" xr:uid="{223C839B-FA5F-43C9-9443-EFB63BCC9A1C}">
  <cacheSource type="worksheet">
    <worksheetSource ref="A1:J392" sheet="POPOLAZIONE"/>
  </cacheSource>
  <cacheFields count="10">
    <cacheField name="ID FATTURA" numFmtId="0">
      <sharedItems containsSemiMixedTypes="0" containsString="0" containsNumber="1" containsInteger="1" minValue="1" maxValue="391"/>
    </cacheField>
    <cacheField name="Numero fattura" numFmtId="0">
      <sharedItems/>
    </cacheField>
    <cacheField name="Data fattura" numFmtId="14">
      <sharedItems containsDate="1" containsMixedTypes="1" minDate="2018-02-28T00:00:00" maxDate="2018-03-01T00:00:00"/>
    </cacheField>
    <cacheField name="Totale fattura" numFmtId="0">
      <sharedItems containsSemiMixedTypes="0" containsString="0" containsNumber="1" minValue="1.32" maxValue="214738.13"/>
    </cacheField>
    <cacheField name="Data scadenza" numFmtId="0">
      <sharedItems containsDate="1" containsMixedTypes="1" minDate="2018-02-28T00:00:00" maxDate="2019-01-07T00:00:00"/>
    </cacheField>
    <cacheField name="Data Pagamento" numFmtId="14">
      <sharedItems/>
    </cacheField>
    <cacheField name="Importo Pagato" numFmtId="164">
      <sharedItems containsSemiMixedTypes="0" containsString="0" containsNumber="1" minValue="1.32" maxValue="207011.47"/>
    </cacheField>
    <cacheField name="TRIMESTRE" numFmtId="0">
      <sharedItems count="4">
        <s v="I TRIMESTRE"/>
        <s v="II TRIMESTRE"/>
        <s v="III TRIMESTRE"/>
        <s v="IV TRIMESTRE"/>
      </sharedItems>
    </cacheField>
    <cacheField name="RITARDO" numFmtId="165">
      <sharedItems containsSemiMixedTypes="0" containsString="0" containsNumber="1" containsInteger="1" minValue="-61" maxValue="81"/>
    </cacheField>
    <cacheField name="Ritardo Ponderato" numFmtId="164">
      <sharedItems containsSemiMixedTypes="0" containsString="0" containsNumber="1" minValue="-4080024.47" maxValue="542808.94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1">
  <r>
    <n v="1"/>
    <s v="2018321000996"/>
    <s v="02/01/2018"/>
    <n v="760"/>
    <s v="28/02/2018"/>
    <s v="16/02/2018"/>
    <n v="760"/>
    <x v="0"/>
    <n v="-12"/>
    <n v="-9120"/>
  </r>
  <r>
    <n v="2"/>
    <s v="FATTPA 2_18"/>
    <s v="03/01/2018"/>
    <n v="417.86"/>
    <s v="03/01/2018"/>
    <s v="29/01/2018"/>
    <n v="417.86"/>
    <x v="0"/>
    <n v="26"/>
    <n v="10864.36"/>
  </r>
  <r>
    <n v="3"/>
    <s v="2PA"/>
    <s v="04/01/2018"/>
    <n v="232"/>
    <s v="04/02/2018"/>
    <s v="02/02/2018"/>
    <n v="232"/>
    <x v="0"/>
    <n v="-2"/>
    <n v="-464"/>
  </r>
  <r>
    <n v="4"/>
    <s v="004810063246"/>
    <s v="06/01/2018"/>
    <n v="1229.07"/>
    <s v="06/01/2018"/>
    <s v="06/03/2018"/>
    <n v="1229.07"/>
    <x v="0"/>
    <n v="59"/>
    <n v="72515.12999999999"/>
  </r>
  <r>
    <n v="5"/>
    <s v="1A"/>
    <s v="08/01/2018"/>
    <n v="594"/>
    <s v="08/02/2018"/>
    <s v="02/02/2018"/>
    <n v="594"/>
    <x v="0"/>
    <n v="-6"/>
    <n v="-3564"/>
  </r>
  <r>
    <n v="6"/>
    <s v="2/18/CS"/>
    <s v="09/01/2018"/>
    <n v="8099.89"/>
    <s v="09/01/2018"/>
    <s v="15/01/2018"/>
    <n v="8099.89"/>
    <x v="0"/>
    <n v="6"/>
    <n v="48599.340000000004"/>
  </r>
  <r>
    <n v="7"/>
    <s v="2-SEL/2018"/>
    <s v="10/01/2018"/>
    <n v="2622.51"/>
    <s v="10/01/2018"/>
    <s v="15/01/2018"/>
    <n v="2622.51"/>
    <x v="0"/>
    <n v="5"/>
    <n v="13112.550000000001"/>
  </r>
  <r>
    <n v="8"/>
    <s v="VON/18002560"/>
    <s v="10/01/2018"/>
    <n v="100"/>
    <s v="10/01/2018"/>
    <s v="10/01/2018"/>
    <n v="100"/>
    <x v="0"/>
    <n v="0"/>
    <n v="0"/>
  </r>
  <r>
    <n v="9"/>
    <s v="000001_FEL"/>
    <s v="11/01/2018"/>
    <n v="2082.0300000000002"/>
    <s v="11/02/2018"/>
    <s v="02/02/2018"/>
    <n v="1681.64"/>
    <x v="0"/>
    <n v="-9"/>
    <n v="-18738.27"/>
  </r>
  <r>
    <n v="10"/>
    <s v="V6000013"/>
    <s v="15/01/2018"/>
    <n v="70"/>
    <s v="15/02/2018"/>
    <s v="13/02/2018"/>
    <n v="70"/>
    <x v="0"/>
    <n v="-2"/>
    <n v="-140"/>
  </r>
  <r>
    <n v="11"/>
    <s v="999"/>
    <s v="16/01/2018"/>
    <n v="621.95000000000005"/>
    <s v="16/02/2018"/>
    <s v="02/02/2018"/>
    <n v="500"/>
    <x v="0"/>
    <n v="-14"/>
    <n v="-8707.3000000000011"/>
  </r>
  <r>
    <n v="12"/>
    <s v="18-2005565"/>
    <s v="18/01/2018"/>
    <n v="2583.2600000000002"/>
    <s v="31/03/2018"/>
    <s v="19/02/2018"/>
    <n v="2583.2600000000002"/>
    <x v="0"/>
    <n v="-40"/>
    <n v="-103330.40000000001"/>
  </r>
  <r>
    <n v="13"/>
    <s v="999"/>
    <s v="23/01/2018"/>
    <n v="497.56"/>
    <s v="23/02/2018"/>
    <s v="02/02/2018"/>
    <n v="400"/>
    <x v="0"/>
    <n v="-21"/>
    <n v="-10448.76"/>
  </r>
  <r>
    <n v="14"/>
    <s v="IIT8002222"/>
    <s v="31/01/2018"/>
    <n v="2837.21"/>
    <s v="31/01/2018"/>
    <s v="01/03/2018"/>
    <n v="2837.21"/>
    <x v="0"/>
    <n v="29"/>
    <n v="82279.09"/>
  </r>
  <r>
    <n v="15"/>
    <s v="IIT8002223"/>
    <s v="31/01/2018"/>
    <n v="3629.17"/>
    <s v="31/01/2018"/>
    <s v="01/03/2018"/>
    <n v="3629.17"/>
    <x v="0"/>
    <n v="29"/>
    <n v="105245.93000000001"/>
  </r>
  <r>
    <n v="16"/>
    <s v="IIT8002224"/>
    <s v="31/01/2018"/>
    <n v="279.13"/>
    <s v="31/01/2018"/>
    <s v="01/03/2018"/>
    <n v="279.13"/>
    <x v="0"/>
    <n v="29"/>
    <n v="8094.7699999999995"/>
  </r>
  <r>
    <n v="17"/>
    <s v="IIT8002226"/>
    <s v="31/01/2018"/>
    <n v="500"/>
    <s v="31/01/2018"/>
    <s v="01/03/2018"/>
    <n v="500"/>
    <x v="0"/>
    <n v="29"/>
    <n v="14500"/>
  </r>
  <r>
    <n v="18"/>
    <s v="IIT8002227"/>
    <s v="31/01/2018"/>
    <n v="18717.55"/>
    <s v="31/01/2018"/>
    <s v="01/03/2018"/>
    <n v="18717.55"/>
    <x v="0"/>
    <n v="29"/>
    <n v="542808.94999999995"/>
  </r>
  <r>
    <n v="19"/>
    <s v="ITT8002225"/>
    <s v="31/01/2018"/>
    <n v="2003.33"/>
    <s v="31/01/2018"/>
    <s v="01/03/2018"/>
    <n v="2003.33"/>
    <x v="0"/>
    <n v="29"/>
    <n v="58096.57"/>
  </r>
  <r>
    <n v="20"/>
    <s v="17VPA000374"/>
    <s v="01/02/2018"/>
    <n v="19"/>
    <d v="2018-02-28T00:00:00"/>
    <s v="06/03/2018"/>
    <n v="19"/>
    <x v="0"/>
    <n v="6"/>
    <n v="114"/>
  </r>
  <r>
    <n v="21"/>
    <s v="2018321004956"/>
    <s v="02/02/2018"/>
    <n v="760"/>
    <s v="31/03/2018"/>
    <s v="05/03/2018"/>
    <n v="760"/>
    <x v="0"/>
    <n v="-26"/>
    <n v="-19760"/>
  </r>
  <r>
    <n v="22"/>
    <s v="004810197629"/>
    <s v="05/02/2018"/>
    <n v="646.04"/>
    <s v="05/02/2018"/>
    <s v="06/03/2018"/>
    <n v="646.04"/>
    <x v="0"/>
    <n v="29"/>
    <n v="18735.16"/>
  </r>
  <r>
    <n v="23"/>
    <s v="FATTPA 3_18"/>
    <s v="08/02/2018"/>
    <n v="393.28"/>
    <s v="08/02/2018"/>
    <s v="06/03/2018"/>
    <n v="393.28"/>
    <x v="0"/>
    <n v="26"/>
    <n v="10225.279999999999"/>
  </r>
  <r>
    <n v="24"/>
    <s v="18-201544"/>
    <s v="09/02/2018"/>
    <n v="2845"/>
    <s v="09/03/2018"/>
    <s v="08/03/2018"/>
    <n v="2845"/>
    <x v="0"/>
    <n v="-1"/>
    <n v="-2845"/>
  </r>
  <r>
    <n v="25"/>
    <s v="8718044952"/>
    <s v="12/02/2018"/>
    <n v="359"/>
    <s v="12/03/2018"/>
    <s v="22/02/2018"/>
    <n v="359"/>
    <x v="0"/>
    <n v="-18"/>
    <n v="-6462"/>
  </r>
  <r>
    <n v="26"/>
    <s v="000006_FEL"/>
    <s v="15/02/2018"/>
    <n v="5778.76"/>
    <s v="31/03/2018"/>
    <s v="19/02/2018"/>
    <n v="4667.46"/>
    <x v="0"/>
    <n v="-40"/>
    <n v="-231150.40000000002"/>
  </r>
  <r>
    <n v="27"/>
    <s v="18VN000003"/>
    <s v="16/02/2018"/>
    <n v="2000"/>
    <s v="16/03/2018"/>
    <s v="22/02/2018"/>
    <n v="2000"/>
    <x v="0"/>
    <n v="-22"/>
    <n v="-44000"/>
  </r>
  <r>
    <n v="28"/>
    <s v="1/PA"/>
    <s v="23/02/2018"/>
    <n v="71500"/>
    <s v="28/02/2018"/>
    <s v="02/03/2018"/>
    <n v="71500"/>
    <x v="0"/>
    <n v="2"/>
    <n v="143000"/>
  </r>
  <r>
    <n v="29"/>
    <s v="9"/>
    <s v="27/02/2018"/>
    <n v="27966.82"/>
    <s v="31/03/2018"/>
    <s v="02/03/2018"/>
    <n v="27966.82"/>
    <x v="0"/>
    <n v="-29"/>
    <n v="-811037.78"/>
  </r>
  <r>
    <n v="30"/>
    <s v="18VPA000679"/>
    <s v="28/02/2018"/>
    <n v="19"/>
    <s v="28/02/2018"/>
    <s v="09/03/2018"/>
    <n v="19"/>
    <x v="0"/>
    <n v="9"/>
    <n v="171"/>
  </r>
  <r>
    <n v="31"/>
    <s v="6662503067"/>
    <s v="05/03/2018"/>
    <n v="101.57"/>
    <s v="05/04/2018"/>
    <s v="29/03/2018"/>
    <n v="101.57"/>
    <x v="0"/>
    <n v="-7"/>
    <n v="-710.99"/>
  </r>
  <r>
    <n v="32"/>
    <s v="6662503068"/>
    <s v="05/03/2018"/>
    <n v="11013.89"/>
    <s v="30/04/2018"/>
    <s v="29/03/2018"/>
    <n v="11013.89"/>
    <x v="0"/>
    <n v="-32"/>
    <n v="-352444.48"/>
  </r>
  <r>
    <n v="33"/>
    <s v="FATTPA 6_18"/>
    <s v="09/03/2018"/>
    <n v="249.9"/>
    <s v="09/03/2018"/>
    <s v="29/03/2018"/>
    <n v="249.9"/>
    <x v="0"/>
    <n v="20"/>
    <n v="4998"/>
  </r>
  <r>
    <n v="34"/>
    <s v="18P00001"/>
    <s v="02/01/2018"/>
    <n v="1110"/>
    <s v="28/02/2018"/>
    <s v="09/04/2018"/>
    <n v="1110"/>
    <x v="1"/>
    <n v="40"/>
    <n v="44400"/>
  </r>
  <r>
    <n v="35"/>
    <s v="18P00002"/>
    <s v="02/01/2018"/>
    <n v="8602.5"/>
    <s v="28/02/2018"/>
    <s v="09/04/2018"/>
    <n v="8602.5"/>
    <x v="1"/>
    <n v="40"/>
    <n v="344100"/>
  </r>
  <r>
    <n v="36"/>
    <s v="55"/>
    <s v="03/01/2018"/>
    <n v="300"/>
    <s v="03/03/2018"/>
    <s v="09/04/2018"/>
    <n v="300"/>
    <x v="1"/>
    <n v="37"/>
    <n v="11100"/>
  </r>
  <r>
    <n v="37"/>
    <s v="14M"/>
    <s v="04/01/2018"/>
    <n v="750"/>
    <s v="28/02/2018"/>
    <s v="09/04/2018"/>
    <n v="750"/>
    <x v="1"/>
    <n v="40"/>
    <n v="30000"/>
  </r>
  <r>
    <n v="38"/>
    <s v="03"/>
    <s v="05/01/2018"/>
    <n v="207"/>
    <s v="28/02/2018"/>
    <s v="27/04/2018"/>
    <n v="207"/>
    <x v="1"/>
    <n v="58"/>
    <n v="12006"/>
  </r>
  <r>
    <n v="39"/>
    <s v="8E"/>
    <s v="05/01/2018"/>
    <n v="2359.7600000000002"/>
    <s v="28/02/2018"/>
    <s v="09/04/2018"/>
    <n v="1905.96"/>
    <x v="1"/>
    <n v="40"/>
    <n v="94390.400000000009"/>
  </r>
  <r>
    <n v="40"/>
    <s v="10"/>
    <s v="08/01/2018"/>
    <n v="194"/>
    <s v="28/02/2018"/>
    <s v="09/04/2018"/>
    <n v="194"/>
    <x v="1"/>
    <n v="40"/>
    <n v="7760"/>
  </r>
  <r>
    <n v="41"/>
    <s v="2/A"/>
    <s v="08/01/2018"/>
    <n v="450"/>
    <s v="28/02/2018"/>
    <s v="09/04/2018"/>
    <n v="450"/>
    <x v="1"/>
    <n v="40"/>
    <n v="18000"/>
  </r>
  <r>
    <n v="42"/>
    <s v="17"/>
    <s v="11/01/2018"/>
    <n v="900"/>
    <s v="28/02/2018"/>
    <s v="09/04/2018"/>
    <n v="900"/>
    <x v="1"/>
    <n v="40"/>
    <n v="36000"/>
  </r>
  <r>
    <n v="43"/>
    <s v="255"/>
    <s v="11/01/2018"/>
    <n v="350"/>
    <s v="11/03/2018"/>
    <s v="09/04/2018"/>
    <n v="350"/>
    <x v="1"/>
    <n v="29"/>
    <n v="10150"/>
  </r>
  <r>
    <n v="44"/>
    <s v="8718002379"/>
    <s v="16/01/2018"/>
    <n v="7"/>
    <s v="28/02/2018"/>
    <s v="09/04/2018"/>
    <n v="7"/>
    <x v="1"/>
    <n v="40"/>
    <n v="280"/>
  </r>
  <r>
    <n v="45"/>
    <s v="1010460822"/>
    <s v="18/01/2018"/>
    <n v="893.04"/>
    <s v="28/02/2018"/>
    <s v="09/04/2018"/>
    <n v="893.04"/>
    <x v="1"/>
    <n v="40"/>
    <n v="35721.599999999999"/>
  </r>
  <r>
    <n v="46"/>
    <s v="1/PA"/>
    <s v="19/01/2018"/>
    <n v="300"/>
    <s v="19/03/2018"/>
    <s v="09/04/2018"/>
    <n v="240"/>
    <x v="1"/>
    <n v="21"/>
    <n v="6300"/>
  </r>
  <r>
    <n v="47"/>
    <s v="199/2018"/>
    <s v="24/01/2018"/>
    <n v="1161.57"/>
    <s v="31/03/2018"/>
    <s v="09/04/2018"/>
    <n v="1161.57"/>
    <x v="1"/>
    <n v="9"/>
    <n v="10454.129999999999"/>
  </r>
  <r>
    <n v="48"/>
    <s v="2564"/>
    <s v="24/01/2018"/>
    <n v="300"/>
    <d v="2018-04-28T00:00:00"/>
    <s v="09/04/2018"/>
    <n v="300"/>
    <x v="1"/>
    <n v="-19"/>
    <n v="-5700"/>
  </r>
  <r>
    <n v="49"/>
    <s v="2846"/>
    <s v="25/01/2018"/>
    <n v="300"/>
    <d v="2018-04-28T00:00:00"/>
    <s v="09/04/2018"/>
    <n v="300"/>
    <x v="1"/>
    <n v="-19"/>
    <n v="-5700"/>
  </r>
  <r>
    <n v="50"/>
    <s v="2018001311"/>
    <s v="26/01/2018"/>
    <n v="660"/>
    <d v="2018-03-26T00:00:00"/>
    <s v="09/04/2018"/>
    <n v="660"/>
    <x v="1"/>
    <n v="14"/>
    <n v="9240"/>
  </r>
  <r>
    <n v="51"/>
    <s v="2018FSOS 000009"/>
    <s v="29/01/2018"/>
    <n v="150"/>
    <s v="28/02/2018"/>
    <s v="09/04/2018"/>
    <n v="150"/>
    <x v="1"/>
    <n v="40"/>
    <n v="6000"/>
  </r>
  <r>
    <n v="52"/>
    <s v="3174"/>
    <s v="29/01/2018"/>
    <n v="300"/>
    <s v="29/03/2018"/>
    <s v="09/04/2018"/>
    <n v="300"/>
    <x v="1"/>
    <n v="11"/>
    <n v="3300"/>
  </r>
  <r>
    <n v="53"/>
    <s v="32"/>
    <s v="29/01/2018"/>
    <n v="750"/>
    <s v="28/02/2018"/>
    <s v="09/04/2018"/>
    <n v="750"/>
    <x v="1"/>
    <n v="40"/>
    <n v="30000"/>
  </r>
  <r>
    <n v="54"/>
    <s v="35/18"/>
    <s v="30/01/2018"/>
    <n v="738.32"/>
    <d v="2018-02-28T00:00:00"/>
    <s v="12/04/2018"/>
    <n v="738.32"/>
    <x v="1"/>
    <n v="43"/>
    <n v="31747.760000000002"/>
  </r>
  <r>
    <n v="55"/>
    <s v="000001/PA"/>
    <s v="31/01/2018"/>
    <n v="50"/>
    <s v="28/02/2018"/>
    <s v="09/04/2018"/>
    <n v="50"/>
    <x v="1"/>
    <n v="40"/>
    <n v="2000"/>
  </r>
  <r>
    <n v="56"/>
    <s v="07/2018"/>
    <s v="31/01/2018"/>
    <n v="1681.38"/>
    <s v="28/02/2018"/>
    <s v="09/04/2018"/>
    <n v="1681.38"/>
    <x v="1"/>
    <n v="40"/>
    <n v="67255.200000000012"/>
  </r>
  <r>
    <n v="57"/>
    <s v="18P00003"/>
    <s v="31/01/2018"/>
    <n v="580"/>
    <s v="28/02/2018"/>
    <s v="09/04/2018"/>
    <n v="580"/>
    <x v="1"/>
    <n v="40"/>
    <n v="23200"/>
  </r>
  <r>
    <n v="58"/>
    <s v="3/21"/>
    <s v="31/01/2018"/>
    <n v="409.2"/>
    <d v="2018-02-28T00:00:00"/>
    <s v="11/04/2018"/>
    <n v="409.2"/>
    <x v="1"/>
    <n v="42"/>
    <n v="17186.399999999998"/>
  </r>
  <r>
    <n v="59"/>
    <s v="3410000069"/>
    <s v="31/01/2018"/>
    <n v="890"/>
    <s v="31/03/2018"/>
    <s v="09/04/2018"/>
    <n v="890"/>
    <x v="1"/>
    <n v="9"/>
    <n v="8010"/>
  </r>
  <r>
    <n v="60"/>
    <s v="21"/>
    <s v="01/02/2018"/>
    <n v="207"/>
    <s v="30/04/2018"/>
    <s v="27/04/2018"/>
    <n v="207"/>
    <x v="1"/>
    <n v="-3"/>
    <n v="-621"/>
  </r>
  <r>
    <n v="61"/>
    <s v="A 001/2018"/>
    <s v="01/02/2018"/>
    <n v="245"/>
    <d v="2018-03-31T00:00:00"/>
    <s v="11/04/2018"/>
    <n v="245"/>
    <x v="1"/>
    <n v="11"/>
    <n v="2695"/>
  </r>
  <r>
    <n v="62"/>
    <s v="3715"/>
    <s v="05/02/2018"/>
    <n v="300"/>
    <s v="05/04/2018"/>
    <s v="09/04/2018"/>
    <n v="300"/>
    <x v="1"/>
    <n v="4"/>
    <n v="1200"/>
  </r>
  <r>
    <n v="63"/>
    <s v="3761"/>
    <s v="05/02/2018"/>
    <n v="300"/>
    <s v="05/04/2018"/>
    <s v="09/04/2018"/>
    <n v="300"/>
    <x v="1"/>
    <n v="4"/>
    <n v="1200"/>
  </r>
  <r>
    <n v="64"/>
    <s v="40"/>
    <s v="06/02/2018"/>
    <n v="305.74"/>
    <s v="06/03/2018"/>
    <s v="09/04/2018"/>
    <n v="260.58999999999997"/>
    <x v="1"/>
    <n v="34"/>
    <n v="10395.16"/>
  </r>
  <r>
    <n v="65"/>
    <s v="41"/>
    <s v="06/02/2018"/>
    <n v="305.74"/>
    <s v="06/03/2018"/>
    <s v="09/04/2018"/>
    <n v="260.58999999999997"/>
    <x v="1"/>
    <n v="34"/>
    <n v="10395.16"/>
  </r>
  <r>
    <n v="66"/>
    <s v="8718037586"/>
    <s v="06/02/2018"/>
    <n v="7"/>
    <d v="2018-03-18T00:00:00"/>
    <s v="09/04/2018"/>
    <n v="7"/>
    <x v="1"/>
    <n v="22"/>
    <n v="154"/>
  </r>
  <r>
    <n v="67"/>
    <s v="8W00086473"/>
    <s v="06/02/2018"/>
    <n v="20.260000000000002"/>
    <d v="2018-04-30T00:00:00"/>
    <s v="02/05/2018"/>
    <n v="20.260000000000002"/>
    <x v="1"/>
    <n v="2"/>
    <n v="40.520000000000003"/>
  </r>
  <r>
    <n v="68"/>
    <s v="3850"/>
    <s v="07/02/2018"/>
    <n v="375"/>
    <s v="07/04/2018"/>
    <s v="27/04/2018"/>
    <n v="375"/>
    <x v="1"/>
    <n v="20"/>
    <n v="7500"/>
  </r>
  <r>
    <n v="69"/>
    <s v="3878"/>
    <s v="08/02/2018"/>
    <n v="300"/>
    <s v="08/04/2018"/>
    <s v="27/04/2018"/>
    <n v="300"/>
    <x v="1"/>
    <n v="19"/>
    <n v="5700"/>
  </r>
  <r>
    <n v="70"/>
    <s v="33"/>
    <s v="12/02/2018"/>
    <n v="426.5"/>
    <s v="12/03/2018"/>
    <s v="09/04/2018"/>
    <n v="426.5"/>
    <x v="1"/>
    <n v="28"/>
    <n v="11942"/>
  </r>
  <r>
    <n v="71"/>
    <s v="PA 004/2018"/>
    <s v="13/02/2018"/>
    <n v="26"/>
    <s v="15/03/2018"/>
    <s v="11/04/2018"/>
    <n v="26"/>
    <x v="1"/>
    <n v="27"/>
    <n v="702"/>
  </r>
  <r>
    <n v="72"/>
    <s v="7X00452490"/>
    <s v="14/02/2018"/>
    <n v="1331.18"/>
    <d v="2018-04-26T00:00:00"/>
    <s v="02/05/2018"/>
    <n v="1331.18"/>
    <x v="1"/>
    <n v="6"/>
    <n v="7987.08"/>
  </r>
  <r>
    <n v="73"/>
    <s v="60"/>
    <s v="23/02/2018"/>
    <n v="750"/>
    <d v="2018-03-23T00:00:00"/>
    <s v="11/04/2018"/>
    <n v="750"/>
    <x v="1"/>
    <n v="19"/>
    <n v="14250"/>
  </r>
  <r>
    <n v="74"/>
    <s v="FATTPA 1_18"/>
    <s v="23/02/2018"/>
    <n v="5600"/>
    <s v="31/03/2018"/>
    <s v="12/04/2018"/>
    <n v="5600"/>
    <x v="1"/>
    <n v="12"/>
    <n v="67200"/>
  </r>
  <r>
    <n v="75"/>
    <s v="08/21"/>
    <s v="28/02/2018"/>
    <n v="806.02"/>
    <d v="2018-03-31T00:00:00"/>
    <s v="11/04/2018"/>
    <n v="806.02"/>
    <x v="1"/>
    <n v="11"/>
    <n v="8866.2199999999993"/>
  </r>
  <r>
    <n v="76"/>
    <s v="18FVD-2409"/>
    <s v="28/02/2018"/>
    <n v="96"/>
    <s v="31/03/2018"/>
    <s v="11/04/2018"/>
    <n v="96"/>
    <x v="1"/>
    <n v="11"/>
    <n v="1056"/>
  </r>
  <r>
    <n v="77"/>
    <s v="22/2018"/>
    <s v="28/02/2018"/>
    <n v="1681.38"/>
    <s v="28/03/2018"/>
    <s v="09/04/2018"/>
    <n v="1681.38"/>
    <x v="1"/>
    <n v="12"/>
    <n v="20176.560000000001"/>
  </r>
  <r>
    <n v="78"/>
    <s v="4/A"/>
    <d v="2018-02-28T00:00:00"/>
    <n v="378"/>
    <s v="31/03/2018"/>
    <s v="09/04/2018"/>
    <n v="378"/>
    <x v="1"/>
    <n v="9"/>
    <n v="3402"/>
  </r>
  <r>
    <n v="79"/>
    <s v="42"/>
    <s v="28/02/2018"/>
    <n v="1150"/>
    <s v="31/03/2018"/>
    <s v="09/04/2018"/>
    <n v="1150"/>
    <x v="1"/>
    <n v="9"/>
    <n v="10350"/>
  </r>
  <r>
    <n v="80"/>
    <s v="43"/>
    <s v="28/02/2018"/>
    <n v="2350"/>
    <s v="31/03/2018"/>
    <s v="09/04/2018"/>
    <n v="2350"/>
    <x v="1"/>
    <n v="9"/>
    <n v="21150"/>
  </r>
  <r>
    <n v="81"/>
    <s v="6/21"/>
    <s v="28/02/2018"/>
    <n v="39.67"/>
    <s v="31/03/2018"/>
    <s v="11/04/2018"/>
    <n v="39.67"/>
    <x v="1"/>
    <n v="11"/>
    <n v="436.37"/>
  </r>
  <r>
    <n v="82"/>
    <s v="8718064864"/>
    <s v="28/02/2018"/>
    <n v="860.43"/>
    <s v="28/04/2018"/>
    <s v="27/04/2018"/>
    <n v="860.43"/>
    <x v="1"/>
    <n v="-1"/>
    <n v="-860.43"/>
  </r>
  <r>
    <n v="83"/>
    <s v="FE5/18"/>
    <s v="28/02/2018"/>
    <n v="620"/>
    <s v="31/03/2018"/>
    <s v="11/04/2018"/>
    <n v="620"/>
    <x v="1"/>
    <n v="11"/>
    <n v="6820"/>
  </r>
  <r>
    <n v="84"/>
    <s v="18000006"/>
    <s v="01/03/2018"/>
    <n v="5600"/>
    <s v="01/04/2018"/>
    <s v="09/04/2018"/>
    <n v="5600"/>
    <x v="1"/>
    <n v="8"/>
    <n v="44800"/>
  </r>
  <r>
    <n v="85"/>
    <s v="19E"/>
    <s v="02/03/2018"/>
    <n v="1993.34"/>
    <s v="30/04/2018"/>
    <s v="27/04/2018"/>
    <n v="1610.01"/>
    <x v="1"/>
    <n v="-3"/>
    <n v="-5980.0199999999995"/>
  </r>
  <r>
    <n v="86"/>
    <s v="2018321011335"/>
    <s v="02/03/2018"/>
    <n v="760"/>
    <s v="30/04/2018"/>
    <s v="04/04/2018"/>
    <n v="760"/>
    <x v="1"/>
    <n v="-26"/>
    <n v="-19760"/>
  </r>
  <r>
    <n v="87"/>
    <s v="3301000118"/>
    <s v="02/03/2018"/>
    <n v="11000"/>
    <d v="2018-04-30T00:00:00"/>
    <s v="11/04/2018"/>
    <n v="11000"/>
    <x v="1"/>
    <n v="-19"/>
    <n v="-209000"/>
  </r>
  <r>
    <n v="88"/>
    <s v="FATTPA 1_18"/>
    <s v="02/03/2018"/>
    <n v="300"/>
    <d v="2018-05-02T00:00:00"/>
    <s v="27/04/2018"/>
    <n v="240"/>
    <x v="1"/>
    <n v="-5"/>
    <n v="-1500"/>
  </r>
  <r>
    <n v="89"/>
    <s v="1/FE"/>
    <s v="05/03/2018"/>
    <n v="6120"/>
    <s v="30/04/2018"/>
    <s v="09/04/2018"/>
    <n v="4920"/>
    <x v="1"/>
    <n v="-21"/>
    <n v="-128520"/>
  </r>
  <r>
    <n v="90"/>
    <s v="52"/>
    <s v="05/03/2018"/>
    <n v="207"/>
    <d v="2018-04-05T00:00:00"/>
    <s v="27/04/2018"/>
    <n v="207"/>
    <x v="1"/>
    <n v="22"/>
    <n v="4554"/>
  </r>
  <r>
    <n v="91"/>
    <s v="7162"/>
    <s v="05/03/2018"/>
    <n v="300"/>
    <s v="05/05/2018"/>
    <s v="27/04/2018"/>
    <n v="300"/>
    <x v="1"/>
    <n v="-8"/>
    <n v="-2400"/>
  </r>
  <r>
    <n v="92"/>
    <s v="EL 2_18"/>
    <s v="06/03/2018"/>
    <n v="1594.67"/>
    <s v="06/04/2018"/>
    <s v="09/04/2018"/>
    <n v="1288"/>
    <x v="1"/>
    <n v="3"/>
    <n v="4784.01"/>
  </r>
  <r>
    <n v="93"/>
    <s v="7326"/>
    <s v="07/03/2018"/>
    <n v="300"/>
    <s v="07/05/2018"/>
    <s v="27/04/2018"/>
    <n v="300"/>
    <x v="1"/>
    <n v="-10"/>
    <n v="-3000"/>
  </r>
  <r>
    <n v="94"/>
    <s v="EL 4-18"/>
    <s v="08/03/2018"/>
    <n v="1594.67"/>
    <s v="08/04/2018"/>
    <s v="09/04/2018"/>
    <n v="1288"/>
    <x v="1"/>
    <n v="1"/>
    <n v="1594.67"/>
  </r>
  <r>
    <n v="95"/>
    <s v="18000007"/>
    <s v="09/03/2018"/>
    <n v="9000"/>
    <s v="09/04/2018"/>
    <s v="09/04/2018"/>
    <n v="9000"/>
    <x v="1"/>
    <n v="0"/>
    <n v="0"/>
  </r>
  <r>
    <n v="96"/>
    <s v="17PA"/>
    <s v="12/03/2018"/>
    <n v="167.45"/>
    <s v="12/04/2018"/>
    <s v="27/04/2018"/>
    <n v="167.45"/>
    <x v="1"/>
    <n v="15"/>
    <n v="2511.75"/>
  </r>
  <r>
    <n v="97"/>
    <s v="01_2018"/>
    <s v="13/03/2018"/>
    <n v="255"/>
    <s v="13/04/2018"/>
    <s v="09/04/2018"/>
    <n v="217.5"/>
    <x v="1"/>
    <n v="-4"/>
    <n v="-1020"/>
  </r>
  <r>
    <n v="98"/>
    <s v="03"/>
    <s v="13/03/2018"/>
    <n v="2450"/>
    <s v="30/04/2018"/>
    <s v="27/04/2018"/>
    <n v="2450"/>
    <x v="1"/>
    <n v="-3"/>
    <n v="-7350"/>
  </r>
  <r>
    <n v="99"/>
    <s v="57/PA-2018"/>
    <s v="13/03/2018"/>
    <n v="420"/>
    <s v="30/04/2018"/>
    <s v="27/04/2018"/>
    <n v="420"/>
    <x v="1"/>
    <n v="-3"/>
    <n v="-1260"/>
  </r>
  <r>
    <n v="100"/>
    <s v="63"/>
    <s v="13/03/2018"/>
    <n v="470"/>
    <d v="2018-04-13T00:00:00"/>
    <s v="27/04/2018"/>
    <n v="470"/>
    <x v="1"/>
    <n v="14"/>
    <n v="6580"/>
  </r>
  <r>
    <n v="101"/>
    <s v="1402684030"/>
    <s v="14/03/2018"/>
    <n v="3960"/>
    <s v="30/04/2018"/>
    <s v="27/04/2018"/>
    <n v="3960"/>
    <x v="1"/>
    <n v="-3"/>
    <n v="-11880"/>
  </r>
  <r>
    <n v="102"/>
    <s v="18-202988"/>
    <s v="14/03/2018"/>
    <n v="2845"/>
    <s v="14/04/2018"/>
    <s v="13/04/2018"/>
    <n v="2845"/>
    <x v="1"/>
    <n v="-1"/>
    <n v="-2845"/>
  </r>
  <r>
    <n v="103"/>
    <s v="6"/>
    <s v="14/03/2018"/>
    <n v="74"/>
    <d v="2018-05-14T00:00:00"/>
    <s v="27/04/2018"/>
    <n v="74"/>
    <x v="1"/>
    <n v="-17"/>
    <n v="-1258"/>
  </r>
  <r>
    <n v="104"/>
    <s v="7796"/>
    <s v="14/03/2018"/>
    <n v="150"/>
    <s v="14/05/2018"/>
    <s v="27/04/2018"/>
    <n v="150"/>
    <x v="1"/>
    <n v="-17"/>
    <n v="-2550"/>
  </r>
  <r>
    <n v="105"/>
    <s v="A 006/2018"/>
    <s v="14/03/2018"/>
    <n v="398"/>
    <s v="13/04/2018"/>
    <s v="27/04/2018"/>
    <n v="398"/>
    <x v="1"/>
    <n v="14"/>
    <n v="5572"/>
  </r>
  <r>
    <n v="106"/>
    <s v="76"/>
    <s v="22/03/2018"/>
    <n v="750"/>
    <s v="22/04/2018"/>
    <s v="27/04/2018"/>
    <n v="750"/>
    <x v="1"/>
    <n v="5"/>
    <n v="3750"/>
  </r>
  <r>
    <n v="107"/>
    <s v="8718100797"/>
    <s v="22/03/2018"/>
    <n v="661.98"/>
    <s v="22/05/2018"/>
    <s v="16/05/2018"/>
    <n v="661.98"/>
    <x v="1"/>
    <n v="-6"/>
    <n v="-3971.88"/>
  </r>
  <r>
    <n v="108"/>
    <s v="3301000119"/>
    <s v="23/03/2018"/>
    <n v="76585.009999999995"/>
    <d v="2018-04-30T00:00:00"/>
    <s v="11/04/2018"/>
    <n v="76585.009999999995"/>
    <x v="1"/>
    <n v="-19"/>
    <n v="-1455115.19"/>
  </r>
  <r>
    <n v="109"/>
    <s v="000735/PA"/>
    <s v="27/03/2018"/>
    <n v="2539.9"/>
    <s v="27/05/2018"/>
    <s v="01/06/2018"/>
    <n v="2539.9"/>
    <x v="1"/>
    <n v="5"/>
    <n v="12699.5"/>
  </r>
  <r>
    <n v="110"/>
    <s v="4810522198"/>
    <s v="28/03/2018"/>
    <n v="886.02"/>
    <s v="02/05/2018"/>
    <s v="02/05/2018"/>
    <n v="886.02"/>
    <x v="1"/>
    <n v="0"/>
    <n v="0"/>
  </r>
  <r>
    <n v="111"/>
    <s v="669/2018"/>
    <s v="28/03/2018"/>
    <n v="70.84"/>
    <s v="31/05/2018"/>
    <s v="01/06/2018"/>
    <n v="70.84"/>
    <x v="1"/>
    <n v="1"/>
    <n v="70.84"/>
  </r>
  <r>
    <n v="112"/>
    <s v="508/PA"/>
    <s v="29/03/2018"/>
    <n v="658.5"/>
    <s v="29/05/2018"/>
    <s v="01/06/2018"/>
    <n v="658.5"/>
    <x v="1"/>
    <n v="3"/>
    <n v="1975.5"/>
  </r>
  <r>
    <n v="113"/>
    <s v="000015/PA"/>
    <s v="30/03/2018"/>
    <n v="750"/>
    <s v="30/04/2018"/>
    <s v="27/04/2018"/>
    <n v="750"/>
    <x v="1"/>
    <n v="-3"/>
    <n v="-2250"/>
  </r>
  <r>
    <n v="114"/>
    <s v="18000011"/>
    <s v="30/03/2018"/>
    <n v="5600"/>
    <s v="30/04/2018"/>
    <s v="27/04/2018"/>
    <n v="5600"/>
    <x v="1"/>
    <n v="-3"/>
    <n v="-16800"/>
  </r>
  <r>
    <n v="115"/>
    <s v="8FVD-03386"/>
    <s v="30/03/2018"/>
    <n v="45"/>
    <s v="30/04/2018"/>
    <s v="27/04/2018"/>
    <n v="45"/>
    <x v="1"/>
    <n v="-3"/>
    <n v="-135"/>
  </r>
  <r>
    <n v="116"/>
    <s v="10/21"/>
    <s v="31/03/2018"/>
    <n v="141.11000000000001"/>
    <s v="30/04/2018"/>
    <s v="27/04/2018"/>
    <n v="141.11000000000001"/>
    <x v="1"/>
    <n v="-3"/>
    <n v="-423.33000000000004"/>
  </r>
  <r>
    <n v="117"/>
    <s v="1PA"/>
    <s v="31/03/2018"/>
    <n v="15002"/>
    <s v="30/04/2018"/>
    <s v="27/04/2018"/>
    <n v="15002"/>
    <x v="1"/>
    <n v="-3"/>
    <n v="-45006"/>
  </r>
  <r>
    <n v="118"/>
    <s v="43/2018"/>
    <s v="31/03/2018"/>
    <n v="1681.38"/>
    <s v="30/04/2018"/>
    <s v="27/04/2018"/>
    <n v="1681.38"/>
    <x v="1"/>
    <n v="-3"/>
    <n v="-5044.1400000000003"/>
  </r>
  <r>
    <n v="119"/>
    <s v="8VPA001275"/>
    <s v="31/03/2018"/>
    <n v="19"/>
    <s v="17/04/2018"/>
    <s v="17/04/2018"/>
    <n v="19"/>
    <x v="1"/>
    <n v="0"/>
    <n v="0"/>
  </r>
  <r>
    <n v="120"/>
    <s v="101"/>
    <s v="03/04/2018"/>
    <n v="146"/>
    <s v="31/05/2018"/>
    <s v="27/04/2018"/>
    <n v="123.2"/>
    <x v="1"/>
    <n v="-34"/>
    <n v="-4964"/>
  </r>
  <r>
    <n v="121"/>
    <s v="2/PA"/>
    <s v="03/04/2018"/>
    <n v="214738.13"/>
    <s v="30/04/2018"/>
    <s v="11/04/2018"/>
    <n v="207011.47"/>
    <x v="1"/>
    <n v="-19"/>
    <n v="-4080024.47"/>
  </r>
  <r>
    <n v="122"/>
    <s v="6/A"/>
    <s v="03/04/2018"/>
    <n v="432"/>
    <d v="2018-05-03T00:00:00"/>
    <s v="11/04/2018"/>
    <n v="432"/>
    <x v="1"/>
    <n v="-22"/>
    <n v="-9504"/>
  </r>
  <r>
    <n v="123"/>
    <s v="0046/2018"/>
    <s v="04/04/2018"/>
    <n v="11100"/>
    <d v="2018-05-04T00:00:00"/>
    <s v="27/04/2018"/>
    <n v="11100"/>
    <x v="1"/>
    <n v="-7"/>
    <n v="-77700"/>
  </r>
  <r>
    <n v="124"/>
    <s v="11040"/>
    <s v="06/04/2018"/>
    <n v="300"/>
    <d v="2018-06-15T00:00:00"/>
    <s v="22/06/2018"/>
    <n v="300"/>
    <x v="1"/>
    <n v="7"/>
    <n v="2100"/>
  </r>
  <r>
    <n v="125"/>
    <s v="FATTPA 8_18"/>
    <s v="09/04/2018"/>
    <n v="356.41"/>
    <s v="09/04/2018"/>
    <s v="26/04/2018"/>
    <n v="356.41"/>
    <x v="1"/>
    <n v="17"/>
    <n v="6058.97"/>
  </r>
  <r>
    <n v="126"/>
    <s v="129 M"/>
    <s v="10/04/2018"/>
    <n v="250"/>
    <s v="10/05/2018"/>
    <s v="27/04/2018"/>
    <n v="250"/>
    <x v="1"/>
    <n v="-13"/>
    <n v="-3250"/>
  </r>
  <r>
    <n v="127"/>
    <s v="18-204477"/>
    <s v="10/04/2018"/>
    <n v="2839.31"/>
    <s v="10/05/2018"/>
    <s v="10/05/2018"/>
    <n v="2839.31"/>
    <x v="1"/>
    <n v="0"/>
    <n v="0"/>
  </r>
  <r>
    <n v="128"/>
    <s v="13"/>
    <s v="11/04/2018"/>
    <n v="26760.22"/>
    <s v="30/04/2018"/>
    <s v="27/04/2018"/>
    <n v="26760.22"/>
    <x v="1"/>
    <n v="-3"/>
    <n v="-80280.66"/>
  </r>
  <r>
    <n v="129"/>
    <s v="473/PA"/>
    <s v="11/04/2018"/>
    <n v="1792.32"/>
    <d v="2018-05-11T00:00:00"/>
    <s v="27/04/2018"/>
    <n v="1792.32"/>
    <x v="1"/>
    <n v="-14"/>
    <n v="-25092.48"/>
  </r>
  <r>
    <n v="130"/>
    <s v="5/12"/>
    <s v="12/04/2018"/>
    <n v="12000"/>
    <s v="12/06/2018"/>
    <s v="12/06/2018"/>
    <n v="12000"/>
    <x v="1"/>
    <n v="0"/>
    <n v="0"/>
  </r>
  <r>
    <n v="131"/>
    <s v="8718115384"/>
    <s v="12/04/2018"/>
    <n v="7"/>
    <s v="12/05/2018"/>
    <s v="27/04/2018"/>
    <n v="7"/>
    <x v="1"/>
    <n v="-15"/>
    <n v="-105"/>
  </r>
  <r>
    <n v="132"/>
    <s v="10-SEL/2018"/>
    <s v="13/04/2018"/>
    <n v="2603.33"/>
    <s v="31/05/2018"/>
    <s v="10/05/2018"/>
    <n v="2603.33"/>
    <x v="1"/>
    <n v="-21"/>
    <n v="-54669.93"/>
  </r>
  <r>
    <n v="133"/>
    <s v="PA 008/2018"/>
    <s v="16/04/2018"/>
    <n v="398"/>
    <s v="16/05/2018"/>
    <s v="16/05/2018"/>
    <n v="398"/>
    <x v="1"/>
    <n v="0"/>
    <n v="0"/>
  </r>
  <r>
    <n v="134"/>
    <s v="02/E/2018"/>
    <s v="17/04/2018"/>
    <n v="2288"/>
    <s v="17/05/2018"/>
    <s v="16/05/2018"/>
    <n v="1848"/>
    <x v="1"/>
    <n v="-1"/>
    <n v="-2288"/>
  </r>
  <r>
    <n v="135"/>
    <s v="03/E/2018"/>
    <s v="17/04/2018"/>
    <n v="5720"/>
    <s v="17/05/2018"/>
    <s v="16/05/2018"/>
    <n v="4620"/>
    <x v="1"/>
    <n v="-1"/>
    <n v="-5720"/>
  </r>
  <r>
    <n v="136"/>
    <s v="1010476987"/>
    <s v="19/04/2018"/>
    <n v="460.79"/>
    <s v="31/05/2018"/>
    <s v="01/06/2018"/>
    <n v="460.79"/>
    <x v="1"/>
    <n v="1"/>
    <n v="460.79"/>
  </r>
  <r>
    <n v="137"/>
    <s v="4810665900"/>
    <s v="19/04/2018"/>
    <n v="1061.67"/>
    <d v="2018-05-24T00:00:00"/>
    <s v="23/05/2018"/>
    <n v="1061.67"/>
    <x v="1"/>
    <n v="-1"/>
    <n v="-1061.67"/>
  </r>
  <r>
    <n v="138"/>
    <s v="124"/>
    <s v="20/04/2018"/>
    <n v="305.74"/>
    <s v="20/05/2018"/>
    <s v="16/05/2018"/>
    <n v="260.58999999999997"/>
    <x v="1"/>
    <n v="-4"/>
    <n v="-1222.96"/>
  </r>
  <r>
    <n v="139"/>
    <s v="2_2018"/>
    <s v="20/04/2018"/>
    <n v="255"/>
    <s v="20/05/2018"/>
    <s v="16/05/2018"/>
    <n v="217.5"/>
    <x v="1"/>
    <n v="-4"/>
    <n v="-1020"/>
  </r>
  <r>
    <n v="140"/>
    <s v="3_2018"/>
    <s v="20/04/2018"/>
    <n v="255"/>
    <s v="31/05/2018"/>
    <s v="16/05/2018"/>
    <n v="217.5"/>
    <x v="1"/>
    <n v="-15"/>
    <n v="-3825"/>
  </r>
  <r>
    <n v="141"/>
    <s v="404"/>
    <s v="20/04/2018"/>
    <n v="10712"/>
    <s v="30/04/2018"/>
    <s v="27/04/2018"/>
    <n v="8652"/>
    <x v="1"/>
    <n v="-3"/>
    <n v="-32136"/>
  </r>
  <r>
    <n v="142"/>
    <s v="84"/>
    <s v="24/04/2018"/>
    <n v="250"/>
    <d v="2018-05-24T00:00:00"/>
    <s v="16/05/2018"/>
    <n v="250"/>
    <x v="1"/>
    <n v="-8"/>
    <n v="-2000"/>
  </r>
  <r>
    <n v="143"/>
    <s v="89"/>
    <s v="25/04/2018"/>
    <n v="750"/>
    <d v="2018-05-25T00:00:00"/>
    <s v="16/05/2018"/>
    <n v="750"/>
    <x v="1"/>
    <n v="-9"/>
    <n v="-6750"/>
  </r>
  <r>
    <n v="144"/>
    <s v="92"/>
    <s v="27/04/2018"/>
    <n v="750"/>
    <d v="2018-05-27T00:00:00"/>
    <s v="01/06/2018"/>
    <n v="750"/>
    <x v="1"/>
    <n v="5"/>
    <n v="3750"/>
  </r>
  <r>
    <n v="145"/>
    <s v="0066/2018"/>
    <s v="30/04/2018"/>
    <n v="11100"/>
    <s v="31/05/2018"/>
    <s v="01/06/2018"/>
    <n v="11100"/>
    <x v="1"/>
    <n v="1"/>
    <n v="11100"/>
  </r>
  <r>
    <n v="146"/>
    <s v="12/21"/>
    <s v="30/04/2018"/>
    <n v="96.12"/>
    <s v="31/05/2018"/>
    <s v="01/06/2018"/>
    <n v="96.12"/>
    <x v="1"/>
    <n v="1"/>
    <n v="96.12"/>
  </r>
  <r>
    <n v="147"/>
    <s v="14/21"/>
    <s v="30/04/2018"/>
    <n v="37.22"/>
    <s v="31/05/2018"/>
    <s v="01/06/2018"/>
    <n v="37.22"/>
    <x v="1"/>
    <n v="1"/>
    <n v="37.22"/>
  </r>
  <r>
    <n v="148"/>
    <s v="15/21"/>
    <s v="30/04/2018"/>
    <n v="682.4"/>
    <s v="31/05/2018"/>
    <s v="01/06/2018"/>
    <n v="682.4"/>
    <x v="1"/>
    <n v="1"/>
    <n v="682.4"/>
  </r>
  <r>
    <n v="149"/>
    <s v="18VPA001837"/>
    <s v="30/04/2018"/>
    <n v="19"/>
    <s v="30/05/2018"/>
    <s v="14/05/2018"/>
    <n v="19"/>
    <x v="1"/>
    <n v="-16"/>
    <n v="-304"/>
  </r>
  <r>
    <n v="150"/>
    <s v="57/2018"/>
    <s v="30/04/2018"/>
    <n v="1681.38"/>
    <s v="31/05/2018"/>
    <s v="01/06/2018"/>
    <n v="1681.38"/>
    <x v="1"/>
    <n v="1"/>
    <n v="1681.38"/>
  </r>
  <r>
    <n v="151"/>
    <s v="7/A"/>
    <s v="30/04/2018"/>
    <n v="540"/>
    <s v="31/05/2018"/>
    <s v="16/05/2018"/>
    <n v="540"/>
    <x v="1"/>
    <n v="-15"/>
    <n v="-8100"/>
  </r>
  <r>
    <n v="152"/>
    <s v="A18PAS0004660"/>
    <s v="30/04/2018"/>
    <n v="14207"/>
    <s v="31/05/2018"/>
    <s v="22/06/2018"/>
    <n v="14207"/>
    <x v="1"/>
    <n v="22"/>
    <n v="312554"/>
  </r>
  <r>
    <n v="153"/>
    <s v="2018321016800"/>
    <s v="02/05/2018"/>
    <n v="760"/>
    <s v="30/06/2018"/>
    <s v="12/06/2018"/>
    <n v="182.4"/>
    <x v="1"/>
    <n v="-18"/>
    <n v="-13680"/>
  </r>
  <r>
    <n v="154"/>
    <s v="111800142030"/>
    <s v="03/05/2018"/>
    <n v="8990.86"/>
    <s v="28/06/2018"/>
    <s v="28/06/2018"/>
    <n v="8990.86"/>
    <x v="1"/>
    <n v="0"/>
    <n v="0"/>
  </r>
  <r>
    <n v="155"/>
    <s v="999 A"/>
    <s v="08/05/2018"/>
    <n v="250"/>
    <s v="31/05/2018"/>
    <s v="16/05/2018"/>
    <n v="220"/>
    <x v="1"/>
    <n v="-15"/>
    <n v="-3750"/>
  </r>
  <r>
    <n v="156"/>
    <s v="FATTPA  11_18"/>
    <s v="14/05/2018"/>
    <n v="393.28"/>
    <s v="14/05/2018"/>
    <s v="16/05/2018"/>
    <n v="393.28"/>
    <x v="1"/>
    <n v="2"/>
    <n v="786.56"/>
  </r>
  <r>
    <n v="157"/>
    <s v="0118007590"/>
    <s v="15/05/2018"/>
    <n v="20000"/>
    <s v="30/06/2018"/>
    <s v="12/06/2018"/>
    <n v="20000"/>
    <x v="1"/>
    <n v="-18"/>
    <n v="-360000"/>
  </r>
  <r>
    <n v="158"/>
    <s v="18206583"/>
    <s v="15/05/2018"/>
    <n v="1314.39"/>
    <s v="15/06/2018"/>
    <s v="19/06/2018"/>
    <n v="1314.39"/>
    <x v="1"/>
    <n v="4"/>
    <n v="5257.56"/>
  </r>
  <r>
    <n v="159"/>
    <s v="5012/PA/2018"/>
    <s v="16/05/2018"/>
    <n v="474.04"/>
    <s v="16/06/2018"/>
    <s v="12/06/2018"/>
    <n v="474.04"/>
    <x v="1"/>
    <n v="-4"/>
    <n v="-1896.16"/>
  </r>
  <r>
    <n v="160"/>
    <s v="0073/2018"/>
    <s v="18/05/2018"/>
    <n v="14800"/>
    <d v="2018-06-18T00:00:00"/>
    <s v="13/06/2018"/>
    <n v="12580"/>
    <x v="1"/>
    <n v="-5"/>
    <n v="-74000"/>
  </r>
  <r>
    <n v="161"/>
    <s v="999"/>
    <s v="23/05/2018"/>
    <n v="2100"/>
    <d v="2018-06-23T00:00:00"/>
    <s v="30/05/2018"/>
    <n v="1680"/>
    <x v="1"/>
    <n v="-24"/>
    <n v="-50400"/>
  </r>
  <r>
    <n v="162"/>
    <s v="999"/>
    <s v="23/05/2018"/>
    <n v="2100"/>
    <s v="23/05/2018"/>
    <s v="25/05/2018"/>
    <n v="1680"/>
    <x v="1"/>
    <n v="2"/>
    <n v="4200"/>
  </r>
  <r>
    <n v="163"/>
    <s v="999"/>
    <s v="23/05/2018"/>
    <n v="2100"/>
    <s v="23/05/2018"/>
    <s v="25/05/2018"/>
    <n v="1680"/>
    <x v="1"/>
    <n v="2"/>
    <n v="4200"/>
  </r>
  <r>
    <n v="164"/>
    <s v="999"/>
    <s v="23/05/2018"/>
    <n v="1253"/>
    <s v="23/05/2018"/>
    <s v="23/05/2018"/>
    <n v="1253"/>
    <x v="1"/>
    <n v="0"/>
    <n v="0"/>
  </r>
  <r>
    <n v="165"/>
    <s v="19/18"/>
    <s v="28/05/2018"/>
    <n v="8201.98"/>
    <s v="13/06/2018"/>
    <s v="13/06/2018"/>
    <n v="8201.98"/>
    <x v="1"/>
    <n v="0"/>
    <n v="0"/>
  </r>
  <r>
    <n v="166"/>
    <s v="6662503160"/>
    <s v="29/05/2018"/>
    <n v="111.06"/>
    <s v="29/06/2018"/>
    <s v="06/06/2018"/>
    <n v="111.06"/>
    <x v="1"/>
    <n v="-23"/>
    <n v="-2554.38"/>
  </r>
  <r>
    <n v="167"/>
    <s v="6662503161"/>
    <s v="29/05/2018"/>
    <n v="11787.19"/>
    <s v="29/06/2018"/>
    <s v="06/06/2018"/>
    <n v="11787.19"/>
    <x v="1"/>
    <n v="-23"/>
    <n v="-271105.37"/>
  </r>
  <r>
    <n v="168"/>
    <s v="18VPA002394"/>
    <s v="31/05/2018"/>
    <n v="19"/>
    <s v="30/06/2018"/>
    <s v="11/06/2018"/>
    <n v="19"/>
    <x v="1"/>
    <n v="-19"/>
    <n v="-361"/>
  </r>
  <r>
    <n v="169"/>
    <s v="8/A"/>
    <s v="31/05/2018"/>
    <n v="558"/>
    <s v="30/06/2018"/>
    <s v="12/06/2018"/>
    <n v="558"/>
    <x v="1"/>
    <n v="-18"/>
    <n v="-10044"/>
  </r>
  <r>
    <n v="170"/>
    <s v="999"/>
    <s v="31/05/2018"/>
    <n v="2100"/>
    <s v="31/05/2018"/>
    <s v="01/06/2018"/>
    <n v="1680"/>
    <x v="1"/>
    <n v="1"/>
    <n v="2100"/>
  </r>
  <r>
    <n v="171"/>
    <s v="3/2018"/>
    <s v="01/06/2018"/>
    <n v="70"/>
    <s v="30/06/2018"/>
    <s v="12/06/2018"/>
    <n v="59.5"/>
    <x v="1"/>
    <n v="-18"/>
    <n v="-1260"/>
  </r>
  <r>
    <n v="172"/>
    <s v="1"/>
    <s v="04/06/2018"/>
    <n v="2100"/>
    <s v="04/06/2018"/>
    <s v="06/06/2018"/>
    <n v="1680"/>
    <x v="1"/>
    <n v="2"/>
    <n v="4200"/>
  </r>
  <r>
    <n v="173"/>
    <s v="9/A"/>
    <s v="04/06/2018"/>
    <n v="689.03"/>
    <s v="30/06/2018"/>
    <s v="12/06/2018"/>
    <n v="689.03"/>
    <x v="1"/>
    <n v="-18"/>
    <n v="-12402.539999999999"/>
  </r>
  <r>
    <n v="174"/>
    <s v="FATTPA 13_18"/>
    <s v="11/06/2018"/>
    <n v="393.28"/>
    <s v="11/06/2018"/>
    <s v="21/06/2018"/>
    <n v="393.28"/>
    <x v="1"/>
    <n v="10"/>
    <n v="3932.7999999999997"/>
  </r>
  <r>
    <n v="175"/>
    <s v="999"/>
    <s v="19/06/2018"/>
    <n v="1033.99"/>
    <s v="19/06/2018"/>
    <s v="19/06/2018"/>
    <n v="1033.99"/>
    <x v="1"/>
    <n v="0"/>
    <n v="0"/>
  </r>
  <r>
    <n v="176"/>
    <s v="8W00207311"/>
    <s v="06/04/2018"/>
    <n v="225.16"/>
    <s v="02/07/2018"/>
    <s v="18/07/2018"/>
    <n v="225.16"/>
    <x v="2"/>
    <n v="16"/>
    <n v="3602.56"/>
  </r>
  <r>
    <n v="177"/>
    <s v="7X01451970"/>
    <s v="16/04/2018"/>
    <n v="1638.22"/>
    <s v="25/06/2018"/>
    <s v="18/07/2018"/>
    <n v="1638.22"/>
    <x v="2"/>
    <n v="23"/>
    <n v="37679.06"/>
  </r>
  <r>
    <n v="178"/>
    <s v="16396"/>
    <s v="20/04/2018"/>
    <n v="300"/>
    <d v="2018-07-07T00:00:00"/>
    <s v="03/07/2018"/>
    <n v="300"/>
    <x v="2"/>
    <n v="-4"/>
    <n v="-1200"/>
  </r>
  <r>
    <n v="179"/>
    <s v="610000942"/>
    <s v="23/04/2018"/>
    <n v="260"/>
    <d v="2018-06-19T00:00:00"/>
    <s v="30/07/2018"/>
    <n v="260"/>
    <x v="2"/>
    <n v="41"/>
    <n v="10660"/>
  </r>
  <r>
    <n v="180"/>
    <s v="843/2018"/>
    <s v="26/04/2018"/>
    <n v="1668"/>
    <s v="30/06/2018"/>
    <s v="03/07/2018"/>
    <n v="1668"/>
    <x v="2"/>
    <n v="3"/>
    <n v="5004"/>
  </r>
  <r>
    <n v="181"/>
    <s v="18-0397"/>
    <s v="30/04/2018"/>
    <n v="1600"/>
    <d v="2018-07-09T00:00:00"/>
    <s v="18/07/2018"/>
    <n v="1600"/>
    <x v="2"/>
    <n v="9"/>
    <n v="14400"/>
  </r>
  <r>
    <n v="182"/>
    <s v="8718143473"/>
    <s v="03/05/2018"/>
    <n v="252.51"/>
    <s v="03/07/2018"/>
    <s v="03/07/2018"/>
    <n v="252.51"/>
    <x v="2"/>
    <n v="0"/>
    <n v="0"/>
  </r>
  <r>
    <n v="183"/>
    <s v="19506"/>
    <s v="07/05/2018"/>
    <n v="375"/>
    <s v="07/07/2018"/>
    <s v="03/07/2018"/>
    <n v="375"/>
    <x v="2"/>
    <n v="-4"/>
    <n v="-1500"/>
  </r>
  <r>
    <n v="184"/>
    <s v="30E"/>
    <s v="08/05/2018"/>
    <n v="1993.34"/>
    <s v="30/06/2018"/>
    <s v="03/07/2018"/>
    <n v="1610.01"/>
    <x v="2"/>
    <n v="3"/>
    <n v="5980.0199999999995"/>
  </r>
  <r>
    <n v="185"/>
    <s v="0073/2018"/>
    <s v="18/05/2018"/>
    <n v="14800"/>
    <s v="12/09/2018"/>
    <s v="12/09/2018"/>
    <n v="2220"/>
    <x v="2"/>
    <n v="0"/>
    <n v="0"/>
  </r>
  <r>
    <n v="186"/>
    <s v="0118008065"/>
    <s v="23/05/2018"/>
    <n v="5000"/>
    <d v="2018-07-12T00:00:00"/>
    <s v="18/07/2018"/>
    <n v="5000"/>
    <x v="2"/>
    <n v="6"/>
    <n v="30000"/>
  </r>
  <r>
    <n v="187"/>
    <s v="109"/>
    <s v="24/05/2018"/>
    <n v="1350"/>
    <d v="2018-06-24T00:00:00"/>
    <s v="03/07/2018"/>
    <n v="1350"/>
    <x v="2"/>
    <n v="9"/>
    <n v="12150"/>
  </r>
  <r>
    <n v="188"/>
    <s v="110"/>
    <s v="24/05/2018"/>
    <n v="750"/>
    <d v="2018-06-24T00:00:00"/>
    <s v="03/07/2018"/>
    <n v="750"/>
    <x v="2"/>
    <n v="9"/>
    <n v="6750"/>
  </r>
  <r>
    <n v="189"/>
    <s v="885/FATT_EL"/>
    <s v="24/05/2018"/>
    <n v="10945.01"/>
    <d v="2018-06-30T00:00:00"/>
    <s v="03/07/2018"/>
    <n v="10945.01"/>
    <x v="2"/>
    <n v="3"/>
    <n v="32835.03"/>
  </r>
  <r>
    <n v="190"/>
    <s v="114"/>
    <s v="28/05/2018"/>
    <n v="207"/>
    <d v="2018-06-28T00:00:00"/>
    <s v="03/07/2018"/>
    <n v="207"/>
    <x v="2"/>
    <n v="5"/>
    <n v="1035"/>
  </r>
  <r>
    <n v="191"/>
    <s v="130"/>
    <s v="28/05/2018"/>
    <n v="470"/>
    <d v="2018-06-28T00:00:00"/>
    <s v="03/07/2018"/>
    <n v="470"/>
    <x v="2"/>
    <n v="5"/>
    <n v="2350"/>
  </r>
  <r>
    <n v="192"/>
    <s v="24718"/>
    <s v="29/05/2018"/>
    <n v="150"/>
    <s v="29/07/2018"/>
    <s v="02/08/2018"/>
    <n v="150"/>
    <x v="2"/>
    <n v="4"/>
    <n v="600"/>
  </r>
  <r>
    <n v="193"/>
    <s v="18-0624"/>
    <s v="31/05/2018"/>
    <n v="217.5"/>
    <s v="30/06/2018"/>
    <s v="03/07/2018"/>
    <n v="217.5"/>
    <x v="2"/>
    <n v="3"/>
    <n v="652.5"/>
  </r>
  <r>
    <n v="194"/>
    <s v="19/21"/>
    <s v="31/05/2018"/>
    <n v="618.32000000000005"/>
    <d v="2018-06-30T00:00:00"/>
    <s v="03/07/2018"/>
    <n v="618.32000000000005"/>
    <x v="2"/>
    <n v="3"/>
    <n v="1854.96"/>
  </r>
  <r>
    <n v="195"/>
    <s v="20/21"/>
    <s v="31/05/2018"/>
    <n v="28.22"/>
    <d v="2018-06-30T00:00:00"/>
    <s v="03/07/2018"/>
    <n v="28.22"/>
    <x v="2"/>
    <n v="3"/>
    <n v="84.66"/>
  </r>
  <r>
    <n v="196"/>
    <s v="24828"/>
    <s v="31/05/2018"/>
    <n v="500"/>
    <s v="31/07/2018"/>
    <s v="02/08/2018"/>
    <n v="500"/>
    <x v="2"/>
    <n v="2"/>
    <n v="1000"/>
  </r>
  <r>
    <n v="197"/>
    <s v="67/2018"/>
    <s v="31/05/2018"/>
    <n v="1681.38"/>
    <d v="2018-06-30T00:00:00"/>
    <s v="03/07/2018"/>
    <n v="1681.38"/>
    <x v="2"/>
    <n v="3"/>
    <n v="5044.1400000000003"/>
  </r>
  <r>
    <n v="198"/>
    <s v="V20090697/2018"/>
    <s v="31/05/2018"/>
    <n v="105"/>
    <d v="2018-06-30T00:00:00"/>
    <s v="03/07/2018"/>
    <n v="105"/>
    <x v="2"/>
    <n v="3"/>
    <n v="315"/>
  </r>
  <r>
    <n v="199"/>
    <s v="18-206809"/>
    <s v="01/06/2018"/>
    <n v="2833.62"/>
    <s v="01/07/2018"/>
    <s v="04/07/2018"/>
    <n v="2833.62"/>
    <x v="2"/>
    <n v="3"/>
    <n v="8500.86"/>
  </r>
  <r>
    <n v="200"/>
    <s v="2018321020110"/>
    <s v="02/06/2018"/>
    <n v="760"/>
    <s v="02/07/2018"/>
    <s v="05/07/2018"/>
    <n v="760"/>
    <x v="2"/>
    <n v="3"/>
    <n v="2280"/>
  </r>
  <r>
    <n v="201"/>
    <s v="1123/2018"/>
    <s v="04/06/2018"/>
    <n v="97.59"/>
    <s v="04/07/2018"/>
    <s v="05/07/2018"/>
    <n v="97.59"/>
    <x v="2"/>
    <n v="1"/>
    <n v="97.59"/>
  </r>
  <r>
    <n v="202"/>
    <s v="142"/>
    <s v="04/06/2018"/>
    <n v="207"/>
    <s v="04/07/2018"/>
    <s v="03/07/2018"/>
    <n v="207"/>
    <x v="2"/>
    <n v="-1"/>
    <n v="-207"/>
  </r>
  <r>
    <n v="203"/>
    <s v="8A00462731"/>
    <s v="06/06/2018"/>
    <n v="4"/>
    <s v="30/08/2018"/>
    <s v="29/08/2018"/>
    <n v="4"/>
    <x v="2"/>
    <n v="-1"/>
    <n v="-4"/>
  </r>
  <r>
    <n v="204"/>
    <s v="8W00323693"/>
    <s v="06/06/2018"/>
    <n v="198.26"/>
    <s v="30/08/2018"/>
    <s v="29/08/2018"/>
    <n v="198.26"/>
    <x v="2"/>
    <n v="-1"/>
    <n v="-198.26"/>
  </r>
  <r>
    <n v="205"/>
    <s v="8W00323795"/>
    <s v="06/06/2018"/>
    <n v="20.21"/>
    <s v="30/08/2018"/>
    <s v="29/08/2018"/>
    <n v="20.21"/>
    <x v="2"/>
    <n v="-1"/>
    <n v="-20.21"/>
  </r>
  <r>
    <n v="206"/>
    <s v="18000017"/>
    <s v="09/06/2018"/>
    <n v="9000"/>
    <s v="28/07/2018"/>
    <s v="03/07/2018"/>
    <n v="9000"/>
    <x v="2"/>
    <n v="-25"/>
    <n v="-225000"/>
  </r>
  <r>
    <n v="207"/>
    <s v="1168/2018"/>
    <s v="11/06/2018"/>
    <n v="2720.58"/>
    <s v="10/09/2018"/>
    <s v="11/07/2018"/>
    <n v="2720.58"/>
    <x v="2"/>
    <n v="-61"/>
    <n v="-165955.38"/>
  </r>
  <r>
    <n v="208"/>
    <s v="25301"/>
    <s v="11/06/2018"/>
    <n v="300"/>
    <s v="11/08/2018"/>
    <s v="02/08/2018"/>
    <n v="300"/>
    <x v="2"/>
    <n v="-9"/>
    <n v="-2700"/>
  </r>
  <r>
    <n v="209"/>
    <s v="7X02375807"/>
    <s v="14/06/2018"/>
    <n v="1741.45"/>
    <s v="24/08/2018"/>
    <s v="23/08/2018"/>
    <n v="1741.45"/>
    <x v="2"/>
    <n v="-1"/>
    <n v="-1741.45"/>
  </r>
  <r>
    <n v="210"/>
    <s v="190PAM_2018"/>
    <s v="15/06/2018"/>
    <n v="119"/>
    <s v="15/07/2018"/>
    <s v="18/07/2018"/>
    <n v="119"/>
    <x v="2"/>
    <n v="3"/>
    <n v="357"/>
  </r>
  <r>
    <n v="211"/>
    <s v="2/ROSE"/>
    <s v="15/06/2018"/>
    <n v="138.72999999999999"/>
    <s v="15/06/2018"/>
    <s v="04/09/2018"/>
    <n v="138.72999999999999"/>
    <x v="2"/>
    <n v="81"/>
    <n v="11237.13"/>
  </r>
  <r>
    <n v="212"/>
    <s v="360000780"/>
    <s v="15/06/2018"/>
    <n v="558.29999999999995"/>
    <s v="15/06/2018"/>
    <s v="18/07/2018"/>
    <n v="558.29999999999995"/>
    <x v="2"/>
    <n v="33"/>
    <n v="18423.899999999998"/>
  </r>
  <r>
    <n v="213"/>
    <s v="132"/>
    <s v="18/06/2018"/>
    <n v="1425"/>
    <d v="2018-07-18T00:00:00"/>
    <s v="18/07/2018"/>
    <n v="1425"/>
    <x v="2"/>
    <n v="0"/>
    <n v="0"/>
  </r>
  <r>
    <n v="214"/>
    <s v="141/PA-2018"/>
    <s v="18/06/2018"/>
    <n v="104"/>
    <s v="31/07/2018"/>
    <s v="02/08/2018"/>
    <n v="104"/>
    <x v="2"/>
    <n v="2"/>
    <n v="208"/>
  </r>
  <r>
    <n v="215"/>
    <s v="610001442"/>
    <s v="18/06/2018"/>
    <n v="260"/>
    <s v="31/07/2018"/>
    <s v="30/07/2018"/>
    <n v="260"/>
    <x v="2"/>
    <n v="-1"/>
    <n v="-260"/>
  </r>
  <r>
    <n v="216"/>
    <s v="610001738"/>
    <s v="18/06/2018"/>
    <n v="520"/>
    <s v="31/07/2018"/>
    <s v="30/07/2018"/>
    <n v="520"/>
    <x v="2"/>
    <n v="-1"/>
    <n v="-520"/>
  </r>
  <r>
    <n v="217"/>
    <s v="168"/>
    <s v="20/06/2018"/>
    <n v="917.22"/>
    <s v="20/07/2018"/>
    <s v="02/08/2018"/>
    <n v="781.78"/>
    <x v="2"/>
    <n v="13"/>
    <n v="11923.86"/>
  </r>
  <r>
    <n v="218"/>
    <s v="PA 011/2018"/>
    <s v="20/06/2018"/>
    <n v="398"/>
    <s v="20/07/2018"/>
    <s v="18/07/2018"/>
    <n v="398"/>
    <x v="2"/>
    <n v="-2"/>
    <n v="-796"/>
  </r>
  <r>
    <n v="219"/>
    <s v="PA 012/2018"/>
    <s v="20/06/2018"/>
    <n v="352"/>
    <s v="20/07/2018"/>
    <s v="18/07/2018"/>
    <n v="352"/>
    <x v="2"/>
    <n v="-2"/>
    <n v="-704"/>
  </r>
  <r>
    <n v="220"/>
    <s v="1420000336"/>
    <s v="21/06/2018"/>
    <n v="278"/>
    <s v="31/08/2018"/>
    <s v="02/08/2018"/>
    <n v="278"/>
    <x v="2"/>
    <n v="-29"/>
    <n v="-8062"/>
  </r>
  <r>
    <n v="221"/>
    <s v="26758"/>
    <s v="21/06/2018"/>
    <n v="300"/>
    <d v="2018-08-21T00:00:00"/>
    <s v="02/08/2018"/>
    <n v="300"/>
    <x v="2"/>
    <n v="-19"/>
    <n v="-5700"/>
  </r>
  <r>
    <n v="222"/>
    <s v="0808"/>
    <s v="26/06/2018"/>
    <n v="974"/>
    <s v="26/07/2018"/>
    <s v="02/08/2018"/>
    <n v="974"/>
    <x v="2"/>
    <n v="7"/>
    <n v="6818"/>
  </r>
  <r>
    <n v="223"/>
    <s v="18-0719"/>
    <s v="26/06/2018"/>
    <n v="30"/>
    <s v="26/07/2018"/>
    <s v="06/08/2018"/>
    <n v="30"/>
    <x v="2"/>
    <n v="11"/>
    <n v="330"/>
  </r>
  <r>
    <n v="224"/>
    <s v="8018122170"/>
    <s v="26/06/2018"/>
    <n v="7.38"/>
    <s v="25/08/2018"/>
    <s v="02/08/2018"/>
    <n v="7.38"/>
    <x v="2"/>
    <n v="-23"/>
    <n v="-169.74"/>
  </r>
  <r>
    <n v="225"/>
    <s v="8718218444"/>
    <s v="26/06/2018"/>
    <n v="300.36"/>
    <s v="26/08/2018"/>
    <s v="02/08/2018"/>
    <n v="300.36"/>
    <x v="2"/>
    <n v="-24"/>
    <n v="-7208.64"/>
  </r>
  <r>
    <n v="226"/>
    <s v="3301000241"/>
    <s v="27/06/2018"/>
    <n v="154482.01999999999"/>
    <s v="27/07/2018"/>
    <s v="18/07/2018"/>
    <n v="154482.01999999999"/>
    <x v="2"/>
    <n v="-9"/>
    <n v="-1390338.18"/>
  </r>
  <r>
    <n v="227"/>
    <s v="000032/PA"/>
    <s v="28/06/2018"/>
    <n v="1140"/>
    <s v="31/07/2018"/>
    <s v="02/08/2018"/>
    <n v="1140"/>
    <x v="2"/>
    <n v="2"/>
    <n v="2280"/>
  </r>
  <r>
    <n v="228"/>
    <s v="0053349596"/>
    <s v="28/06/2018"/>
    <n v="162.5"/>
    <s v="28/06/2018"/>
    <s v="02/08/2018"/>
    <n v="162.5"/>
    <x v="2"/>
    <n v="35"/>
    <n v="5687.5"/>
  </r>
  <r>
    <n v="229"/>
    <s v="233M"/>
    <s v="28/06/2018"/>
    <n v="1250"/>
    <s v="31/07/2018"/>
    <s v="02/08/2018"/>
    <n v="1250"/>
    <x v="2"/>
    <n v="2"/>
    <n v="2500"/>
  </r>
  <r>
    <n v="230"/>
    <s v="540"/>
    <s v="28/06/2018"/>
    <n v="1440"/>
    <s v="31/07/2018"/>
    <s v="02/08/2018"/>
    <n v="1440"/>
    <x v="2"/>
    <n v="2"/>
    <n v="2880"/>
  </r>
  <r>
    <n v="231"/>
    <s v="900768"/>
    <s v="29/06/2018"/>
    <n v="65"/>
    <s v="29/06/2018"/>
    <s v="02/08/2018"/>
    <n v="65"/>
    <x v="2"/>
    <n v="34"/>
    <n v="2210"/>
  </r>
  <r>
    <n v="232"/>
    <s v="FATTPA 2_18"/>
    <s v="29/06/2018"/>
    <n v="1600"/>
    <d v="2018-07-29T00:00:00"/>
    <s v="02/08/2018"/>
    <n v="1600"/>
    <x v="2"/>
    <n v="4"/>
    <n v="6400"/>
  </r>
  <r>
    <n v="233"/>
    <s v="18VPA002952"/>
    <s v="30/06/2018"/>
    <n v="19"/>
    <s v="30/07/2018"/>
    <s v="09/07/2018"/>
    <n v="19"/>
    <x v="2"/>
    <n v="-21"/>
    <n v="-399"/>
  </r>
  <r>
    <n v="234"/>
    <s v="23/21"/>
    <s v="30/06/2018"/>
    <n v="126.38"/>
    <d v="2018-07-31T00:00:00"/>
    <s v="02/08/2018"/>
    <n v="126.38"/>
    <x v="2"/>
    <n v="2"/>
    <n v="252.76"/>
  </r>
  <r>
    <n v="235"/>
    <s v="3PA"/>
    <s v="30/06/2018"/>
    <n v="15002"/>
    <s v="31/07/2018"/>
    <s v="02/08/2018"/>
    <n v="15002"/>
    <x v="2"/>
    <n v="2"/>
    <n v="30004"/>
  </r>
  <r>
    <n v="236"/>
    <s v="73/2018"/>
    <s v="30/06/2018"/>
    <n v="1681.38"/>
    <d v="2018-07-31T00:00:00"/>
    <s v="02/08/2018"/>
    <n v="1681.38"/>
    <x v="2"/>
    <n v="2"/>
    <n v="3362.76"/>
  </r>
  <r>
    <n v="237"/>
    <s v="250077"/>
    <s v="01/07/2018"/>
    <n v="288"/>
    <s v="31/07/2018"/>
    <s v="02/08/2018"/>
    <n v="288"/>
    <x v="2"/>
    <n v="2"/>
    <n v="576"/>
  </r>
  <r>
    <n v="238"/>
    <s v="167"/>
    <s v="02/07/2018"/>
    <n v="207"/>
    <d v="2018-08-02T00:00:00"/>
    <s v="02/08/2018"/>
    <n v="207"/>
    <x v="2"/>
    <n v="0"/>
    <n v="0"/>
  </r>
  <r>
    <n v="239"/>
    <s v="2018321023865"/>
    <s v="02/07/2018"/>
    <n v="760"/>
    <s v="02/08/2018"/>
    <s v="02/08/2018"/>
    <n v="760"/>
    <x v="2"/>
    <n v="0"/>
    <n v="0"/>
  </r>
  <r>
    <n v="240"/>
    <s v="39E"/>
    <s v="02/07/2018"/>
    <n v="1993.34"/>
    <s v="02/08/2018"/>
    <s v="02/08/2018"/>
    <n v="1610.01"/>
    <x v="2"/>
    <n v="0"/>
    <n v="0"/>
  </r>
  <r>
    <n v="241"/>
    <s v="236M"/>
    <s v="03/07/2018"/>
    <n v="563.4"/>
    <s v="03/08/2018"/>
    <s v="02/08/2018"/>
    <n v="563.4"/>
    <x v="2"/>
    <n v="-1"/>
    <n v="-563.4"/>
  </r>
  <r>
    <n v="242"/>
    <s v="11/A"/>
    <s v="05/07/2018"/>
    <n v="776"/>
    <s v="31/08/2018"/>
    <s v="02/08/2018"/>
    <n v="776"/>
    <x v="2"/>
    <n v="-29"/>
    <n v="-22504"/>
  </r>
  <r>
    <n v="243"/>
    <s v="17"/>
    <s v="06/07/2018"/>
    <n v="26210.98"/>
    <s v="06/07/2018"/>
    <s v="11/07/2018"/>
    <n v="26210.98"/>
    <x v="2"/>
    <n v="5"/>
    <n v="131054.9"/>
  </r>
  <r>
    <n v="244"/>
    <s v="5/PA"/>
    <s v="06/07/2018"/>
    <n v="550"/>
    <s v="06/07/2018"/>
    <s v="11/07/2018"/>
    <n v="550"/>
    <x v="2"/>
    <n v="5"/>
    <n v="2750"/>
  </r>
  <r>
    <n v="245"/>
    <s v="18-SEL/2018"/>
    <s v="10/07/2018"/>
    <n v="2593.36"/>
    <s v="13/09/2018"/>
    <s v="13/09/2018"/>
    <n v="2593.36"/>
    <x v="2"/>
    <n v="0"/>
    <n v="0"/>
  </r>
  <r>
    <n v="246"/>
    <s v="41/18"/>
    <s v="10/07/2018"/>
    <n v="7950.08"/>
    <s v="10/08/2018"/>
    <s v="16/07/2018"/>
    <n v="7950.08"/>
    <x v="2"/>
    <n v="-25"/>
    <n v="-198752"/>
  </r>
  <r>
    <n v="247"/>
    <s v="00001/PA"/>
    <s v="11/07/2018"/>
    <n v="1484.55"/>
    <s v="11/07/2018"/>
    <s v="10/07/2018"/>
    <n v="1484.55"/>
    <x v="2"/>
    <n v="-1"/>
    <n v="-1484.55"/>
  </r>
  <r>
    <n v="248"/>
    <s v="FATTPA 16_18"/>
    <s v="11/07/2018"/>
    <n v="356.41"/>
    <s v="11/07/2018"/>
    <s v="18/07/2018"/>
    <n v="356.41"/>
    <x v="2"/>
    <n v="7"/>
    <n v="2494.8700000000003"/>
  </r>
  <r>
    <n v="249"/>
    <s v="34276"/>
    <s v="12/07/2018"/>
    <n v="450"/>
    <d v="2018-09-12T00:00:00"/>
    <s v="12/09/2018"/>
    <n v="450"/>
    <x v="2"/>
    <n v="0"/>
    <n v="0"/>
  </r>
  <r>
    <n v="250"/>
    <s v="176"/>
    <s v="13/07/2018"/>
    <n v="310"/>
    <d v="2018-08-13T00:00:00"/>
    <s v="02/08/2018"/>
    <n v="310"/>
    <x v="2"/>
    <n v="-11"/>
    <n v="-3410"/>
  </r>
  <r>
    <n v="251"/>
    <s v="8018132661"/>
    <s v="13/07/2018"/>
    <n v="1.32"/>
    <s v="11/09/2018"/>
    <s v="12/09/2018"/>
    <n v="1.32"/>
    <x v="2"/>
    <n v="1"/>
    <n v="1.32"/>
  </r>
  <r>
    <n v="252"/>
    <s v="8718241282"/>
    <s v="13/07/2018"/>
    <n v="224.05"/>
    <s v="13/09/2018"/>
    <s v="12/09/2018"/>
    <n v="224.05"/>
    <x v="2"/>
    <n v="-1"/>
    <n v="-224.05"/>
  </r>
  <r>
    <n v="253"/>
    <s v="V6000071"/>
    <s v="13/07/2018"/>
    <n v="90"/>
    <s v="13/07/2018"/>
    <s v="08/08/2018"/>
    <n v="90"/>
    <x v="2"/>
    <n v="26"/>
    <n v="2340"/>
  </r>
  <r>
    <n v="254"/>
    <s v="18P00004"/>
    <s v="15/07/2018"/>
    <n v="690"/>
    <s v="31/08/2018"/>
    <s v="02/08/2018"/>
    <n v="690"/>
    <x v="2"/>
    <n v="-29"/>
    <n v="-20010"/>
  </r>
  <r>
    <n v="255"/>
    <s v="18P00005"/>
    <s v="15/07/2018"/>
    <n v="170"/>
    <s v="31/08/2018"/>
    <s v="02/08/2018"/>
    <n v="170"/>
    <x v="2"/>
    <n v="-29"/>
    <n v="-4930"/>
  </r>
  <r>
    <n v="256"/>
    <s v="1889/2018"/>
    <s v="16/07/2018"/>
    <n v="440"/>
    <s v="15/08/2018"/>
    <s v="02/08/2018"/>
    <n v="440"/>
    <x v="2"/>
    <n v="-13"/>
    <n v="-5720"/>
  </r>
  <r>
    <n v="257"/>
    <s v="158/PA-2018"/>
    <s v="17/07/2018"/>
    <n v="1387.5"/>
    <s v="17/08/2018"/>
    <s v="02/08/2018"/>
    <n v="1387.5"/>
    <x v="2"/>
    <n v="-15"/>
    <n v="-20812.5"/>
  </r>
  <r>
    <n v="258"/>
    <s v="999"/>
    <s v="17/07/2018"/>
    <n v="158"/>
    <s v="17/07/2018"/>
    <s v="25/07/2018"/>
    <n v="158"/>
    <x v="2"/>
    <n v="8"/>
    <n v="1264"/>
  </r>
  <r>
    <n v="259"/>
    <s v="4/E"/>
    <s v="19/07/2018"/>
    <n v="875.47"/>
    <s v="19/07/2018"/>
    <s v="02/08/2018"/>
    <n v="737.47"/>
    <x v="2"/>
    <n v="14"/>
    <n v="12256.58"/>
  </r>
  <r>
    <n v="260"/>
    <s v="0053642191"/>
    <s v="24/07/2018"/>
    <n v="4098"/>
    <s v="31/08/2018"/>
    <s v="05/09/2018"/>
    <n v="4098"/>
    <x v="2"/>
    <n v="5"/>
    <n v="20490"/>
  </r>
  <r>
    <n v="261"/>
    <s v="IIT8010637"/>
    <s v="24/07/2018"/>
    <n v="1000"/>
    <s v="24/08/2018"/>
    <s v="03/08/2018"/>
    <n v="1000"/>
    <x v="2"/>
    <n v="-21"/>
    <n v="-21000"/>
  </r>
  <r>
    <n v="262"/>
    <s v="IIT8010638"/>
    <s v="24/07/2018"/>
    <n v="1000"/>
    <s v="24/08/2018"/>
    <s v="03/08/2018"/>
    <n v="1000"/>
    <x v="2"/>
    <n v="-21"/>
    <n v="-21000"/>
  </r>
  <r>
    <n v="263"/>
    <s v="IIT8010639"/>
    <s v="24/07/2018"/>
    <n v="1000"/>
    <s v="24/08/2018"/>
    <s v="03/08/2018"/>
    <n v="1000"/>
    <x v="2"/>
    <n v="-21"/>
    <n v="-21000"/>
  </r>
  <r>
    <n v="264"/>
    <s v="IIT8010640"/>
    <s v="24/07/2018"/>
    <n v="1000"/>
    <s v="24/08/2018"/>
    <s v="03/08/2018"/>
    <n v="1000"/>
    <x v="2"/>
    <n v="-21"/>
    <n v="-21000"/>
  </r>
  <r>
    <n v="265"/>
    <s v="IIT8010641"/>
    <s v="24/07/2018"/>
    <n v="1000"/>
    <s v="24/08/2018"/>
    <s v="03/08/2018"/>
    <n v="1000"/>
    <x v="2"/>
    <n v="-21"/>
    <n v="-21000"/>
  </r>
  <r>
    <n v="266"/>
    <s v="IIT8010642"/>
    <s v="24/07/2018"/>
    <n v="1000"/>
    <s v="24/08/2018"/>
    <s v="03/08/2018"/>
    <n v="1000"/>
    <x v="2"/>
    <n v="-21"/>
    <n v="-21000"/>
  </r>
  <r>
    <n v="267"/>
    <s v="1010493858"/>
    <s v="25/07/2018"/>
    <n v="460.79"/>
    <s v="31/08/2018"/>
    <s v="02/08/2018"/>
    <n v="460.79"/>
    <x v="2"/>
    <n v="-29"/>
    <n v="-13362.91"/>
  </r>
  <r>
    <n v="268"/>
    <s v="30222018P00000659155"/>
    <s v="26/07/2018"/>
    <n v="1507.5"/>
    <s v="26/08/2018"/>
    <s v="02/08/2018"/>
    <n v="1507.5"/>
    <x v="2"/>
    <n v="-24"/>
    <n v="-36180"/>
  </r>
  <r>
    <n v="269"/>
    <s v="4/PA"/>
    <s v="26/07/2018"/>
    <n v="697.84"/>
    <s v="26/07/2018"/>
    <s v="02/08/2018"/>
    <n v="587.84"/>
    <x v="2"/>
    <n v="7"/>
    <n v="4884.88"/>
  </r>
  <r>
    <n v="270"/>
    <s v="12/A"/>
    <s v="30/07/2018"/>
    <n v="540"/>
    <s v="31/08/2018"/>
    <s v="02/08/2018"/>
    <n v="540"/>
    <x v="2"/>
    <n v="-29"/>
    <n v="-15660"/>
  </r>
  <r>
    <n v="271"/>
    <s v="18P00006"/>
    <s v="30/07/2018"/>
    <n v="930"/>
    <s v="31/08/2018"/>
    <s v="06/08/2018"/>
    <n v="930"/>
    <x v="2"/>
    <n v="-25"/>
    <n v="-23250"/>
  </r>
  <r>
    <n v="272"/>
    <s v="000037/PA"/>
    <s v="31/07/2018"/>
    <n v="400"/>
    <s v="31/08/2018"/>
    <s v="05/09/2018"/>
    <n v="400"/>
    <x v="2"/>
    <n v="5"/>
    <n v="2000"/>
  </r>
  <r>
    <n v="273"/>
    <s v="18VPA003510"/>
    <s v="31/07/2018"/>
    <n v="19"/>
    <s v="31/08/2018"/>
    <s v="10/08/2018"/>
    <n v="19"/>
    <x v="2"/>
    <n v="-21"/>
    <n v="-399"/>
  </r>
  <r>
    <n v="274"/>
    <s v="2018110287"/>
    <s v="31/07/2018"/>
    <n v="100"/>
    <s v="31/08/2018"/>
    <s v="05/09/2018"/>
    <n v="100"/>
    <x v="2"/>
    <n v="5"/>
    <n v="500"/>
  </r>
  <r>
    <n v="275"/>
    <s v="25/21"/>
    <s v="31/07/2018"/>
    <n v="870.21"/>
    <d v="2018-08-31T00:00:00"/>
    <s v="12/09/2018"/>
    <n v="778.05"/>
    <x v="2"/>
    <n v="12"/>
    <n v="10442.52"/>
  </r>
  <r>
    <n v="276"/>
    <s v="3/PA"/>
    <s v="31/07/2018"/>
    <n v="71500"/>
    <s v="31/07/2018"/>
    <s v="02/08/2018"/>
    <n v="71500"/>
    <x v="2"/>
    <n v="2"/>
    <n v="143000"/>
  </r>
  <r>
    <n v="277"/>
    <s v="80/2018"/>
    <s v="31/07/2018"/>
    <n v="1681.38"/>
    <d v="2018-08-31T00:00:00"/>
    <s v="05/09/2018"/>
    <n v="1681.38"/>
    <x v="2"/>
    <n v="5"/>
    <n v="8406.9000000000015"/>
  </r>
  <r>
    <n v="278"/>
    <s v="PA015/2018"/>
    <s v="31/07/2018"/>
    <n v="202"/>
    <s v="30/08/2018"/>
    <s v="05/09/2018"/>
    <n v="202"/>
    <x v="2"/>
    <n v="6"/>
    <n v="1212"/>
  </r>
  <r>
    <n v="279"/>
    <s v="3/ROSE"/>
    <s v="01/08/2018"/>
    <n v="138.72999999999999"/>
    <s v="01/08/2018"/>
    <s v="01/08/2018"/>
    <n v="138.72999999999999"/>
    <x v="2"/>
    <n v="0"/>
    <n v="0"/>
  </r>
  <r>
    <n v="280"/>
    <s v="4/ROSE"/>
    <s v="01/08/2018"/>
    <n v="138.72999999999999"/>
    <s v="01/08/2018"/>
    <s v="01/08/2018"/>
    <n v="138.72999999999999"/>
    <x v="2"/>
    <n v="0"/>
    <n v="0"/>
  </r>
  <r>
    <n v="281"/>
    <s v="8718262276"/>
    <s v="01/08/2018"/>
    <n v="7"/>
    <s v="30/09/2018"/>
    <s v="05/09/2018"/>
    <n v="7"/>
    <x v="2"/>
    <n v="-25"/>
    <n v="-175"/>
  </r>
  <r>
    <n v="282"/>
    <s v="2018321028504"/>
    <s v="02/08/2018"/>
    <n v="760"/>
    <d v="2018-09-02T00:00:00"/>
    <s v="05/09/2018"/>
    <n v="760"/>
    <x v="2"/>
    <n v="3"/>
    <n v="2280"/>
  </r>
  <r>
    <n v="283"/>
    <s v="FATPAM 08"/>
    <s v="02/08/2018"/>
    <n v="13725"/>
    <s v="02/08/2018"/>
    <s v="06/08/2018"/>
    <n v="11561.54"/>
    <x v="2"/>
    <n v="4"/>
    <n v="54900"/>
  </r>
  <r>
    <n v="284"/>
    <s v="FATPAM 7"/>
    <s v="02/08/2018"/>
    <n v="13162.12"/>
    <s v="02/09/2018"/>
    <s v="06/08/2018"/>
    <n v="11416.12"/>
    <x v="2"/>
    <n v="-27"/>
    <n v="-355377.24000000005"/>
  </r>
  <r>
    <n v="285"/>
    <s v="FATTPA 19_18"/>
    <s v="07/08/2018"/>
    <n v="229.44"/>
    <s v="07/08/2018"/>
    <s v="06/09/2018"/>
    <n v="229.44"/>
    <x v="2"/>
    <n v="30"/>
    <n v="6883.2"/>
  </r>
  <r>
    <n v="286"/>
    <s v="IIT80011060"/>
    <s v="07/08/2018"/>
    <n v="31872.83"/>
    <s v="30/09/2018"/>
    <s v="12/09/2018"/>
    <n v="31872.83"/>
    <x v="2"/>
    <n v="-18"/>
    <n v="-573710.94000000006"/>
  </r>
  <r>
    <n v="287"/>
    <s v="IIT8011058"/>
    <s v="07/08/2018"/>
    <n v="42713.62"/>
    <s v="30/09/2018"/>
    <s v="12/09/2018"/>
    <n v="42713.62"/>
    <x v="2"/>
    <n v="-18"/>
    <n v="-768845.16"/>
  </r>
  <r>
    <n v="288"/>
    <s v="IIT8011059"/>
    <s v="07/08/2018"/>
    <n v="74592.240000000005"/>
    <s v="30/09/2018"/>
    <s v="12/09/2018"/>
    <n v="74592.240000000005"/>
    <x v="2"/>
    <n v="-18"/>
    <n v="-1342660.32"/>
  </r>
  <r>
    <n v="289"/>
    <s v="004811386577"/>
    <s v="09/08/2018"/>
    <n v="556.91"/>
    <s v="13/09/2018"/>
    <s v="13/09/2018"/>
    <n v="556.91"/>
    <x v="2"/>
    <n v="0"/>
    <n v="0"/>
  </r>
  <r>
    <n v="290"/>
    <s v="6662503254"/>
    <s v="27/08/2018"/>
    <n v="129.24"/>
    <s v="27/09/2018"/>
    <s v="10/09/2018"/>
    <n v="129.24"/>
    <x v="2"/>
    <n v="-17"/>
    <n v="-2197.08"/>
  </r>
  <r>
    <n v="291"/>
    <s v="6662503255"/>
    <s v="27/08/2018"/>
    <n v="11844.15"/>
    <s v="27/09/2018"/>
    <s v="10/09/2018"/>
    <n v="11844.15"/>
    <x v="2"/>
    <n v="-17"/>
    <n v="-201350.55"/>
  </r>
  <r>
    <n v="292"/>
    <s v="18VPA004493"/>
    <s v="31/08/2018"/>
    <n v="19"/>
    <s v="30/09/2018"/>
    <s v="11/09/2018"/>
    <n v="19"/>
    <x v="2"/>
    <n v="-19"/>
    <n v="-361"/>
  </r>
  <r>
    <n v="293"/>
    <s v="FATTPA 20_18"/>
    <s v="12/09/2018"/>
    <n v="73.739999999999995"/>
    <s v="12/09/2018"/>
    <s v="20/09/2018"/>
    <n v="73.739999999999995"/>
    <x v="2"/>
    <n v="8"/>
    <n v="589.91999999999996"/>
  </r>
  <r>
    <n v="294"/>
    <s v="2018107042"/>
    <s v="25/06/2018"/>
    <n v="109.15"/>
    <d v="2018-11-06T00:00:00"/>
    <s v="16/11/2018"/>
    <n v="109.15"/>
    <x v="3"/>
    <n v="10"/>
    <n v="1091.5"/>
  </r>
  <r>
    <n v="295"/>
    <s v="31298"/>
    <s v="06/07/2018"/>
    <n v="300"/>
    <d v="2018-10-22T00:00:00"/>
    <s v="08/11/2018"/>
    <n v="300"/>
    <x v="3"/>
    <n v="17"/>
    <n v="5100"/>
  </r>
  <r>
    <n v="296"/>
    <s v="8718254913"/>
    <s v="24/07/2018"/>
    <n v="906"/>
    <s v="23/08/2018"/>
    <s v="03/10/2018"/>
    <n v="906"/>
    <x v="3"/>
    <n v="41"/>
    <n v="37146"/>
  </r>
  <r>
    <n v="297"/>
    <s v="PMS0001150"/>
    <s v="25/07/2018"/>
    <n v="18"/>
    <d v="2018-08-25T00:00:00"/>
    <s v="03/10/2018"/>
    <n v="18"/>
    <x v="3"/>
    <n v="39"/>
    <n v="702"/>
  </r>
  <r>
    <n v="298"/>
    <s v="1410001864"/>
    <s v="26/07/2018"/>
    <n v="6530"/>
    <s v="30/09/2018"/>
    <s v="03/10/2018"/>
    <n v="6530"/>
    <x v="3"/>
    <n v="3"/>
    <n v="19590"/>
  </r>
  <r>
    <n v="299"/>
    <s v="610001872"/>
    <s v="02/08/2018"/>
    <n v="260"/>
    <s v="30/09/2018"/>
    <s v="11/10/2018"/>
    <n v="260"/>
    <x v="3"/>
    <n v="11"/>
    <n v="2860"/>
  </r>
  <r>
    <n v="300"/>
    <s v="185"/>
    <s v="03/08/2018"/>
    <n v="207"/>
    <d v="2018-10-03T00:00:00"/>
    <s v="05/10/2018"/>
    <n v="207"/>
    <x v="3"/>
    <n v="2"/>
    <n v="414"/>
  </r>
  <r>
    <n v="301"/>
    <s v="8A00622928"/>
    <s v="06/08/2018"/>
    <n v="4.01"/>
    <s v="31/10/2018"/>
    <s v="05/11/2018"/>
    <n v="4.01"/>
    <x v="3"/>
    <n v="5"/>
    <n v="20.049999999999997"/>
  </r>
  <r>
    <n v="302"/>
    <s v="8W00440545"/>
    <s v="06/08/2018"/>
    <n v="20.67"/>
    <d v="2018-10-31T00:00:00"/>
    <s v="05/11/2018"/>
    <n v="20.67"/>
    <x v="3"/>
    <n v="5"/>
    <n v="103.35000000000001"/>
  </r>
  <r>
    <n v="303"/>
    <s v="8W00442970"/>
    <s v="06/08/2018"/>
    <n v="155.29"/>
    <s v="31/10/2018"/>
    <s v="05/11/2018"/>
    <n v="155.29"/>
    <x v="3"/>
    <n v="5"/>
    <n v="776.44999999999993"/>
  </r>
  <r>
    <n v="304"/>
    <s v="V118017453"/>
    <s v="10/08/2018"/>
    <n v="2984.8"/>
    <s v="18/10/2018"/>
    <s v="24/10/2018"/>
    <n v="2984.8"/>
    <x v="3"/>
    <n v="6"/>
    <n v="17908.800000000003"/>
  </r>
  <r>
    <n v="305"/>
    <s v="7X03375709"/>
    <s v="14/08/2018"/>
    <n v="1691.14"/>
    <s v="25/10/2018"/>
    <s v="05/11/2018"/>
    <n v="1691.14"/>
    <x v="3"/>
    <n v="11"/>
    <n v="18602.54"/>
  </r>
  <r>
    <n v="306"/>
    <s v="34911"/>
    <s v="23/08/2018"/>
    <n v="300"/>
    <d v="2018-10-23T00:00:00"/>
    <s v="08/11/2018"/>
    <n v="300"/>
    <x v="3"/>
    <n v="16"/>
    <n v="4800"/>
  </r>
  <r>
    <n v="307"/>
    <s v="000041/PA"/>
    <s v="31/08/2018"/>
    <n v="1000"/>
    <s v="30/09/2018"/>
    <s v="03/10/2018"/>
    <n v="1000"/>
    <x v="3"/>
    <n v="3"/>
    <n v="3000"/>
  </r>
  <r>
    <n v="308"/>
    <s v="86/2018"/>
    <s v="31/08/2018"/>
    <n v="1681.38"/>
    <s v="30/09/2018"/>
    <s v="03/10/2018"/>
    <n v="1681.38"/>
    <x v="3"/>
    <n v="3"/>
    <n v="5044.1400000000003"/>
  </r>
  <r>
    <n v="309"/>
    <s v="8718291263"/>
    <s v="31/08/2018"/>
    <n v="14"/>
    <s v="10/10/2018"/>
    <s v="03/10/2018"/>
    <n v="14"/>
    <x v="3"/>
    <n v="-7"/>
    <n v="-98"/>
  </r>
  <r>
    <n v="310"/>
    <s v="2018321032465"/>
    <s v="02/09/2018"/>
    <n v="760"/>
    <s v="02/10/2018"/>
    <s v="03/10/2018"/>
    <n v="760"/>
    <x v="3"/>
    <n v="1"/>
    <n v="760"/>
  </r>
  <r>
    <n v="311"/>
    <s v="197"/>
    <s v="04/09/2018"/>
    <n v="207"/>
    <d v="2018-10-04T00:00:00"/>
    <s v="05/10/2018"/>
    <n v="207"/>
    <x v="3"/>
    <n v="1"/>
    <n v="207"/>
  </r>
  <r>
    <n v="312"/>
    <s v="35099"/>
    <s v="04/09/2018"/>
    <n v="300"/>
    <d v="2018-11-04T00:00:00"/>
    <s v="14/11/2018"/>
    <n v="300"/>
    <x v="3"/>
    <n v="10"/>
    <n v="3000"/>
  </r>
  <r>
    <n v="313"/>
    <s v="47E"/>
    <s v="07/09/2018"/>
    <n v="2431.87"/>
    <d v="2018-11-22T00:00:00"/>
    <s v="30/11/2018"/>
    <n v="2048.54"/>
    <x v="3"/>
    <n v="8"/>
    <n v="19454.96"/>
  </r>
  <r>
    <n v="314"/>
    <s v="18000029"/>
    <s v="09/09/2018"/>
    <n v="9000"/>
    <s v="09/10/2018"/>
    <s v="03/10/2018"/>
    <n v="9000"/>
    <x v="3"/>
    <n v="-6"/>
    <n v="-54000"/>
  </r>
  <r>
    <n v="315"/>
    <s v="004811617605"/>
    <s v="12/09/2018"/>
    <n v="1515.93"/>
    <s v="17/10/2018"/>
    <s v="16/10/2018"/>
    <n v="1515.93"/>
    <x v="3"/>
    <n v="-1"/>
    <n v="-1515.93"/>
  </r>
  <r>
    <n v="316"/>
    <s v="37447"/>
    <s v="12/09/2018"/>
    <n v="300"/>
    <d v="2018-11-12T00:00:00"/>
    <s v="14/11/2018"/>
    <n v="300"/>
    <x v="3"/>
    <n v="2"/>
    <n v="600"/>
  </r>
  <r>
    <n v="317"/>
    <s v="04-2018-FE"/>
    <s v="17/09/2018"/>
    <n v="1080"/>
    <d v="2018-10-17T00:00:00"/>
    <s v="24/10/2018"/>
    <n v="1080"/>
    <x v="3"/>
    <n v="7"/>
    <n v="7560"/>
  </r>
  <r>
    <n v="318"/>
    <s v="1410002209"/>
    <s v="20/09/2018"/>
    <n v="21.15"/>
    <s v="30/11/2018"/>
    <s v="30/11/2018"/>
    <n v="21.15"/>
    <x v="3"/>
    <n v="0"/>
    <n v="0"/>
  </r>
  <r>
    <n v="319"/>
    <s v="10/ROSE"/>
    <s v="21/09/2018"/>
    <n v="138.72999999999999"/>
    <s v="21/09/2018"/>
    <s v="11/10/2018"/>
    <n v="138.72999999999999"/>
    <x v="3"/>
    <n v="20"/>
    <n v="2774.6"/>
  </r>
  <r>
    <n v="320"/>
    <s v="11/ROSE"/>
    <s v="21/09/2018"/>
    <n v="138.72999999999999"/>
    <s v="21/09/2018"/>
    <s v="11/10/2018"/>
    <n v="138.72999999999999"/>
    <x v="3"/>
    <n v="20"/>
    <n v="2774.6"/>
  </r>
  <r>
    <n v="321"/>
    <s v="12/ROSE"/>
    <s v="21/09/2018"/>
    <n v="138.72999999999999"/>
    <s v="21/09/2018"/>
    <s v="11/10/2018"/>
    <n v="138.72999999999999"/>
    <x v="3"/>
    <n v="20"/>
    <n v="2774.6"/>
  </r>
  <r>
    <n v="322"/>
    <s v="13/ROSE"/>
    <s v="21/09/2018"/>
    <n v="138.72999999999999"/>
    <s v="21/09/2018"/>
    <s v="11/10/2018"/>
    <n v="138.72999999999999"/>
    <x v="3"/>
    <n v="20"/>
    <n v="2774.6"/>
  </r>
  <r>
    <n v="323"/>
    <s v="5/ROSE"/>
    <s v="21/09/2018"/>
    <n v="179.64"/>
    <s v="21/09/2018"/>
    <s v="11/10/2018"/>
    <n v="179.64"/>
    <x v="3"/>
    <n v="20"/>
    <n v="3592.7999999999997"/>
  </r>
  <r>
    <n v="324"/>
    <s v="6/ROSE"/>
    <s v="21/09/2018"/>
    <n v="138.72999999999999"/>
    <s v="21/09/2018"/>
    <s v="11/10/2018"/>
    <n v="138.72999999999999"/>
    <x v="3"/>
    <n v="20"/>
    <n v="2774.6"/>
  </r>
  <r>
    <n v="325"/>
    <s v="7/ROSE"/>
    <s v="21/09/2018"/>
    <n v="138.72999999999999"/>
    <s v="21/09/2018"/>
    <s v="11/10/2018"/>
    <n v="138.72999999999999"/>
    <x v="3"/>
    <n v="20"/>
    <n v="2774.6"/>
  </r>
  <r>
    <n v="326"/>
    <s v="8/ROSE"/>
    <s v="21/09/2018"/>
    <n v="138.72999999999999"/>
    <s v="21/09/2018"/>
    <s v="11/10/2018"/>
    <n v="138.72999999999999"/>
    <x v="3"/>
    <n v="20"/>
    <n v="2774.6"/>
  </r>
  <r>
    <n v="327"/>
    <s v="9/ROSE"/>
    <s v="21/09/2018"/>
    <n v="138.72999999999999"/>
    <s v="21/09/2018"/>
    <s v="11/10/2018"/>
    <n v="138.72999999999999"/>
    <x v="3"/>
    <n v="20"/>
    <n v="2774.6"/>
  </r>
  <r>
    <n v="328"/>
    <s v="999 B"/>
    <s v="24/09/2018"/>
    <n v="250"/>
    <s v="30/09/2018"/>
    <s v="03/10/2018"/>
    <n v="220"/>
    <x v="3"/>
    <n v="3"/>
    <n v="750"/>
  </r>
  <r>
    <n v="329"/>
    <s v="V118020077"/>
    <s v="26/09/2018"/>
    <n v="3300.5"/>
    <d v="2018-10-26T00:00:00"/>
    <s v="24/10/2018"/>
    <n v="3300.5"/>
    <x v="3"/>
    <n v="-2"/>
    <n v="-6601"/>
  </r>
  <r>
    <n v="330"/>
    <s v="953/PA"/>
    <s v="27/09/2018"/>
    <n v="2978.7"/>
    <s v="27/11/2018"/>
    <s v="30/11/2018"/>
    <n v="2978.7"/>
    <x v="3"/>
    <n v="3"/>
    <n v="8936.0999999999985"/>
  </r>
  <r>
    <n v="331"/>
    <s v="000001-2018-FE"/>
    <s v="28/09/2018"/>
    <n v="306"/>
    <d v="2018-10-28T00:00:00"/>
    <s v="08/11/2018"/>
    <n v="306"/>
    <x v="3"/>
    <n v="11"/>
    <n v="3366"/>
  </r>
  <r>
    <n v="332"/>
    <s v="13/A"/>
    <s v="28/09/2018"/>
    <n v="622"/>
    <s v="31/10/2018"/>
    <s v="04/10/2018"/>
    <n v="622"/>
    <x v="3"/>
    <n v="-27"/>
    <n v="-16794"/>
  </r>
  <r>
    <n v="333"/>
    <s v="28/21"/>
    <s v="30/09/2018"/>
    <n v="485.25"/>
    <d v="2018-11-21T00:00:00"/>
    <s v="30/11/2018"/>
    <n v="485.25"/>
    <x v="3"/>
    <n v="9"/>
    <n v="4367.25"/>
  </r>
  <r>
    <n v="334"/>
    <s v="5PA"/>
    <s v="30/09/2018"/>
    <n v="15002"/>
    <d v="2018-11-14T00:00:00"/>
    <s v="16/11/2018"/>
    <n v="15002"/>
    <x v="3"/>
    <n v="2"/>
    <n v="30004"/>
  </r>
  <r>
    <n v="335"/>
    <s v="93/2018"/>
    <s v="30/09/2018"/>
    <n v="1681.38"/>
    <d v="2018-10-31T00:00:00"/>
    <s v="08/11/2018"/>
    <n v="1681.38"/>
    <x v="3"/>
    <n v="8"/>
    <n v="13451.04"/>
  </r>
  <r>
    <n v="336"/>
    <s v="227"/>
    <s v="01/10/2018"/>
    <n v="207"/>
    <d v="2018-11-01T00:00:00"/>
    <s v="08/11/2018"/>
    <n v="207"/>
    <x v="3"/>
    <n v="7"/>
    <n v="1449"/>
  </r>
  <r>
    <n v="337"/>
    <s v="PA 016/2018"/>
    <s v="01/10/2018"/>
    <n v="398"/>
    <s v="31/10/2018"/>
    <s v="08/11/2018"/>
    <n v="398"/>
    <x v="3"/>
    <n v="8"/>
    <n v="3184"/>
  </r>
  <r>
    <n v="338"/>
    <s v="2018321035759"/>
    <s v="02/10/2018"/>
    <n v="760"/>
    <d v="2018-11-02T00:00:00"/>
    <s v="08/11/2018"/>
    <n v="760"/>
    <x v="3"/>
    <n v="6"/>
    <n v="4560"/>
  </r>
  <r>
    <n v="339"/>
    <s v="99PA"/>
    <s v="03/10/2018"/>
    <n v="350"/>
    <d v="2018-12-04T00:00:00"/>
    <s v="20/12/2018"/>
    <n v="350"/>
    <x v="3"/>
    <n v="16"/>
    <n v="5600"/>
  </r>
  <r>
    <n v="340"/>
    <s v="FATTPA 22_18"/>
    <s v="03/10/2018"/>
    <n v="249.9"/>
    <s v="16/10/2018"/>
    <s v="18/10/2018"/>
    <n v="249.9"/>
    <x v="3"/>
    <n v="2"/>
    <n v="499.8"/>
  </r>
  <r>
    <n v="341"/>
    <s v="385M"/>
    <s v="09/10/2018"/>
    <n v="479.52"/>
    <s v="09/11/2018"/>
    <s v="08/11/2018"/>
    <n v="479.52"/>
    <x v="3"/>
    <n v="-1"/>
    <n v="-479.52"/>
  </r>
  <r>
    <n v="342"/>
    <s v="64/18"/>
    <s v="09/10/2018"/>
    <n v="7560.3"/>
    <s v="09/11/2018"/>
    <s v="15/10/2018"/>
    <n v="7560.3"/>
    <x v="3"/>
    <n v="-25"/>
    <n v="-189007.5"/>
  </r>
  <r>
    <n v="343"/>
    <s v="FATPAM 18"/>
    <s v="09/10/2018"/>
    <n v="43335.62"/>
    <s v="09/10/2018"/>
    <s v="10/10/2018"/>
    <n v="36508.050000000003"/>
    <x v="3"/>
    <n v="1"/>
    <n v="43335.62"/>
  </r>
  <r>
    <n v="344"/>
    <s v="1889/2018"/>
    <s v="10/10/2018"/>
    <n v="450"/>
    <s v="10/01/2019"/>
    <s v="16/11/2018"/>
    <n v="450"/>
    <x v="3"/>
    <n v="-55"/>
    <n v="-24750"/>
  </r>
  <r>
    <n v="345"/>
    <s v="4/PA"/>
    <s v="10/10/2018"/>
    <n v="177988.1"/>
    <s v="10/10/2018"/>
    <s v="11/10/2018"/>
    <n v="177988.1"/>
    <x v="3"/>
    <n v="1"/>
    <n v="177988.1"/>
  </r>
  <r>
    <n v="346"/>
    <s v="8718337879"/>
    <s v="10/10/2018"/>
    <n v="848.68"/>
    <s v="10/12/2018"/>
    <s v="20/12/2018"/>
    <n v="848.68"/>
    <x v="3"/>
    <n v="10"/>
    <n v="8486.7999999999993"/>
  </r>
  <r>
    <n v="347"/>
    <s v="004811805980"/>
    <s v="11/10/2018"/>
    <n v="942.21"/>
    <s v="15/11/2018"/>
    <s v="14/11/2018"/>
    <n v="942.21"/>
    <x v="3"/>
    <n v="-1"/>
    <n v="-942.21"/>
  </r>
  <r>
    <n v="348"/>
    <s v="28-SEL/2018"/>
    <s v="11/10/2018"/>
    <n v="2534.98"/>
    <s v="30/11/2018"/>
    <s v="15/10/2018"/>
    <n v="2534.98"/>
    <x v="3"/>
    <n v="-46"/>
    <n v="-116609.08"/>
  </r>
  <r>
    <n v="349"/>
    <s v="1814000413/PA"/>
    <s v="12/10/2018"/>
    <n v="441.6"/>
    <s v="12/11/2018"/>
    <s v="08/11/2018"/>
    <n v="441.6"/>
    <x v="3"/>
    <n v="-4"/>
    <n v="-1766.4"/>
  </r>
  <r>
    <n v="350"/>
    <s v="5/34"/>
    <s v="12/10/2018"/>
    <n v="400"/>
    <s v="12/12/2018"/>
    <s v="20/12/2018"/>
    <n v="400"/>
    <x v="3"/>
    <n v="8"/>
    <n v="3200"/>
  </r>
  <r>
    <n v="351"/>
    <s v="FATPAM 19"/>
    <s v="12/10/2018"/>
    <n v="40856.15"/>
    <s v="12/11/2018"/>
    <s v="24/10/2018"/>
    <n v="34498.15"/>
    <x v="3"/>
    <n v="-19"/>
    <n v="-776266.85"/>
  </r>
  <r>
    <n v="352"/>
    <s v="1010508654"/>
    <s v="17/10/2018"/>
    <n v="460.79"/>
    <s v="30/11/2018"/>
    <s v="30/11/2018"/>
    <n v="460.79"/>
    <x v="3"/>
    <n v="0"/>
    <n v="0"/>
  </r>
  <r>
    <n v="353"/>
    <s v="23"/>
    <s v="17/10/2018"/>
    <n v="25674.21"/>
    <s v="17/11/2018"/>
    <s v="08/11/2018"/>
    <n v="25674.21"/>
    <x v="3"/>
    <n v="-9"/>
    <n v="-231067.88999999998"/>
  </r>
  <r>
    <n v="354"/>
    <s v="38001187"/>
    <s v="17/10/2018"/>
    <n v="5550"/>
    <d v="2018-11-17T00:00:00"/>
    <s v="30/11/2018"/>
    <n v="5550"/>
    <x v="3"/>
    <n v="13"/>
    <n v="72150"/>
  </r>
  <r>
    <n v="355"/>
    <s v="000044_FEL"/>
    <s v="18/10/2018"/>
    <n v="31720"/>
    <d v="2018-11-18T00:00:00"/>
    <s v="30/11/2018"/>
    <n v="26720"/>
    <x v="3"/>
    <n v="12"/>
    <n v="380640"/>
  </r>
  <r>
    <n v="356"/>
    <s v="14/ROSE"/>
    <s v="18/10/2018"/>
    <n v="138.72999999999999"/>
    <s v="18/10/2018"/>
    <s v="24/10/2018"/>
    <n v="138.72999999999999"/>
    <x v="3"/>
    <n v="6"/>
    <n v="832.37999999999988"/>
  </r>
  <r>
    <n v="357"/>
    <s v="258"/>
    <s v="19/10/2018"/>
    <n v="311.8"/>
    <s v="19/11/2018"/>
    <s v="14/11/2018"/>
    <n v="273.8"/>
    <x v="3"/>
    <n v="-5"/>
    <n v="-1559"/>
  </r>
  <r>
    <n v="358"/>
    <s v="1965/2018"/>
    <s v="22/10/2018"/>
    <n v="9084.42"/>
    <s v="22/11/2018"/>
    <s v="30/11/2018"/>
    <n v="9084.42"/>
    <x v="3"/>
    <n v="8"/>
    <n v="72675.360000000001"/>
  </r>
  <r>
    <n v="359"/>
    <s v="PA 018/2018"/>
    <s v="22/10/2018"/>
    <n v="346"/>
    <s v="21/11/2018"/>
    <s v="30/11/2018"/>
    <n v="346"/>
    <x v="3"/>
    <n v="9"/>
    <n v="3114"/>
  </r>
  <r>
    <n v="360"/>
    <s v="254"/>
    <s v="24/10/2018"/>
    <n v="730"/>
    <d v="2018-11-24T00:00:00"/>
    <s v="30/11/2018"/>
    <n v="730"/>
    <x v="3"/>
    <n v="6"/>
    <n v="4380"/>
  </r>
  <r>
    <n v="361"/>
    <s v="FATPAM 20"/>
    <s v="29/10/2018"/>
    <n v="49902.76"/>
    <s v="29/11/2018"/>
    <s v="09/11/2018"/>
    <n v="42112.76"/>
    <x v="3"/>
    <n v="-20"/>
    <n v="-998055.20000000007"/>
  </r>
  <r>
    <n v="362"/>
    <s v="000056/PA"/>
    <s v="31/10/2018"/>
    <n v="350"/>
    <s v="30/11/2018"/>
    <s v="30/11/2018"/>
    <n v="320"/>
    <x v="3"/>
    <n v="0"/>
    <n v="0"/>
  </r>
  <r>
    <n v="363"/>
    <s v="100/2018"/>
    <s v="31/10/2018"/>
    <n v="1681.38"/>
    <s v="30/11/2018"/>
    <s v="30/11/2018"/>
    <n v="1681.38"/>
    <x v="3"/>
    <n v="0"/>
    <n v="0"/>
  </r>
  <r>
    <n v="364"/>
    <s v="256"/>
    <s v="31/10/2018"/>
    <n v="2332.94"/>
    <s v="30/11/2018"/>
    <s v="30/11/2018"/>
    <n v="2332.94"/>
    <x v="3"/>
    <n v="0"/>
    <n v="0"/>
  </r>
  <r>
    <n v="365"/>
    <s v="31/21"/>
    <s v="31/10/2018"/>
    <n v="465.56"/>
    <s v="30/11/2018"/>
    <s v="30/11/2018"/>
    <n v="465.56"/>
    <x v="3"/>
    <n v="0"/>
    <n v="0"/>
  </r>
  <r>
    <n v="366"/>
    <s v="FATTPA 60_18"/>
    <s v="31/10/2018"/>
    <n v="1800"/>
    <s v="30/11/2018"/>
    <s v="30/11/2018"/>
    <n v="1800"/>
    <x v="3"/>
    <n v="0"/>
    <n v="0"/>
  </r>
  <r>
    <n v="367"/>
    <s v="2018321040034"/>
    <s v="02/11/2018"/>
    <n v="760"/>
    <d v="2018-12-02T00:00:00"/>
    <s v="30/11/2018"/>
    <n v="760"/>
    <x v="3"/>
    <n v="-2"/>
    <n v="-1520"/>
  </r>
  <r>
    <n v="368"/>
    <s v="56E"/>
    <s v="02/11/2018"/>
    <n v="2431.87"/>
    <d v="2018-12-07T00:00:00"/>
    <s v="20/12/2018"/>
    <n v="2048.54"/>
    <x v="3"/>
    <n v="13"/>
    <n v="31614.309999999998"/>
  </r>
  <r>
    <n v="369"/>
    <s v="10/FE"/>
    <s v="05/11/2018"/>
    <n v="90"/>
    <d v="2018-12-05T00:00:00"/>
    <s v="20/12/2018"/>
    <n v="90"/>
    <x v="3"/>
    <n v="15"/>
    <n v="1350"/>
  </r>
  <r>
    <n v="370"/>
    <s v="V118023079"/>
    <s v="06/11/2018"/>
    <n v="2870"/>
    <s v="06/12/2018"/>
    <s v="06/12/2018"/>
    <n v="2870"/>
    <x v="3"/>
    <n v="0"/>
    <n v="0"/>
  </r>
  <r>
    <n v="371"/>
    <s v="1"/>
    <s v="08/11/2018"/>
    <n v="2900"/>
    <s v="08/11/2018"/>
    <s v="13/11/2018"/>
    <n v="2424.59"/>
    <x v="3"/>
    <n v="5"/>
    <n v="14500"/>
  </r>
  <r>
    <n v="372"/>
    <s v="0000001"/>
    <s v="19/11/2018"/>
    <n v="2013.04"/>
    <s v="19/11/2018"/>
    <s v="23/11/2018"/>
    <n v="2013.04"/>
    <x v="3"/>
    <n v="4"/>
    <n v="8052.16"/>
  </r>
  <r>
    <n v="373"/>
    <s v="FATPAM 21"/>
    <s v="19/11/2018"/>
    <n v="6090.24"/>
    <s v="19/12/2018"/>
    <s v="30/11/2018"/>
    <n v="5130.24"/>
    <x v="3"/>
    <n v="-19"/>
    <n v="-115714.56"/>
  </r>
  <r>
    <n v="374"/>
    <s v="FATPAM 22"/>
    <s v="19/11/2018"/>
    <n v="1221.23"/>
    <s v="19/12/2018"/>
    <s v="30/11/2018"/>
    <n v="1059.23"/>
    <x v="3"/>
    <n v="-19"/>
    <n v="-23203.37"/>
  </r>
  <r>
    <n v="375"/>
    <s v="FATTPA 25_18"/>
    <s v="20/11/2018"/>
    <n v="606.30999999999995"/>
    <s v="20/11/2018"/>
    <s v="22/11/2018"/>
    <n v="606.30999999999995"/>
    <x v="3"/>
    <n v="2"/>
    <n v="1212.6199999999999"/>
  </r>
  <r>
    <n v="376"/>
    <s v="15/ROSE"/>
    <s v="23/11/2018"/>
    <n v="138.72999999999999"/>
    <s v="23/11/2018"/>
    <s v="26/11/2018"/>
    <n v="138.72999999999999"/>
    <x v="3"/>
    <n v="3"/>
    <n v="416.18999999999994"/>
  </r>
  <r>
    <n v="377"/>
    <s v="111/2018"/>
    <s v="30/11/2018"/>
    <n v="1831.38"/>
    <s v="30/12/2018"/>
    <s v="20/12/2018"/>
    <n v="1831.38"/>
    <x v="3"/>
    <n v="-10"/>
    <n v="-18313.800000000003"/>
  </r>
  <r>
    <n v="378"/>
    <s v="291"/>
    <s v="30/11/2018"/>
    <n v="348.5"/>
    <s v="30/12/2018"/>
    <s v="20/12/2018"/>
    <n v="348.5"/>
    <x v="3"/>
    <n v="-10"/>
    <n v="-3485"/>
  </r>
  <r>
    <n v="379"/>
    <s v="FATTPA 69_18"/>
    <s v="30/11/2018"/>
    <n v="2700"/>
    <s v="30/12/2018"/>
    <s v="24/12/2018"/>
    <n v="2700"/>
    <x v="3"/>
    <n v="-6"/>
    <n v="-16200"/>
  </r>
  <r>
    <n v="380"/>
    <s v="6/PA"/>
    <s v="01/12/2018"/>
    <n v="3568.5"/>
    <s v="01/01/2019"/>
    <s v="20/12/2018"/>
    <n v="3006"/>
    <x v="3"/>
    <n v="-12"/>
    <n v="-42822"/>
  </r>
  <r>
    <n v="381"/>
    <s v="2018321043343"/>
    <s v="02/12/2018"/>
    <n v="760"/>
    <d v="2019-01-02T00:00:00"/>
    <s v="20/12/2018"/>
    <n v="760"/>
    <x v="3"/>
    <n v="-13"/>
    <n v="-9880"/>
  </r>
  <r>
    <n v="382"/>
    <s v="6662503358"/>
    <s v="03/12/2018"/>
    <n v="128.08000000000001"/>
    <s v="03/01/2019"/>
    <s v="14/12/2018"/>
    <n v="128.08000000000001"/>
    <x v="3"/>
    <n v="-20"/>
    <n v="-2561.6000000000004"/>
  </r>
  <r>
    <n v="383"/>
    <s v="6662503359"/>
    <s v="03/12/2018"/>
    <n v="12082.93"/>
    <s v="03/01/2019"/>
    <s v="14/12/2018"/>
    <n v="12082.93"/>
    <x v="3"/>
    <n v="-20"/>
    <n v="-241658.6"/>
  </r>
  <r>
    <n v="384"/>
    <s v="999 C"/>
    <s v="03/12/2018"/>
    <n v="250"/>
    <s v="03/01/2019"/>
    <s v="20/12/2018"/>
    <n v="220"/>
    <x v="3"/>
    <n v="-14"/>
    <n v="-3500"/>
  </r>
  <r>
    <n v="385"/>
    <s v="248/PA-2018"/>
    <s v="06/12/2018"/>
    <n v="1387.5"/>
    <s v="06/01/2019"/>
    <s v="20/12/2018"/>
    <n v="1387.5"/>
    <x v="3"/>
    <n v="-17"/>
    <n v="-23587.5"/>
  </r>
  <r>
    <n v="386"/>
    <s v="4/2"/>
    <s v="06/12/2018"/>
    <n v="2200"/>
    <d v="2019-01-06T00:00:00"/>
    <s v="20/12/2018"/>
    <n v="2200"/>
    <x v="3"/>
    <n v="-17"/>
    <n v="-37400"/>
  </r>
  <r>
    <n v="387"/>
    <s v="8993570"/>
    <s v="10/12/2018"/>
    <n v="2963.77"/>
    <s v="10/01/2019"/>
    <s v="21/12/2018"/>
    <n v="2963.77"/>
    <x v="3"/>
    <n v="-20"/>
    <n v="-59275.4"/>
  </r>
  <r>
    <n v="388"/>
    <s v="999 C"/>
    <s v="11/12/2018"/>
    <n v="125"/>
    <s v="11/01/2019"/>
    <s v="20/12/2018"/>
    <n v="100"/>
    <x v="3"/>
    <n v="-22"/>
    <n v="-2750"/>
  </r>
  <r>
    <n v="389"/>
    <s v="001"/>
    <s v="12/12/2018"/>
    <n v="150"/>
    <s v="12/01/2019"/>
    <s v="20/12/2018"/>
    <n v="120"/>
    <x v="3"/>
    <n v="-23"/>
    <n v="-3450"/>
  </r>
  <r>
    <n v="390"/>
    <s v="FATPAM 25"/>
    <s v="17/12/2018"/>
    <n v="49672.69"/>
    <s v="17/01/2019"/>
    <s v="20/12/2018"/>
    <n v="41900.69"/>
    <x v="3"/>
    <n v="-28"/>
    <n v="-1390835.32"/>
  </r>
  <r>
    <n v="391"/>
    <s v="FATTPA 3_18"/>
    <s v="19/12/2018"/>
    <n v="1515.9"/>
    <s v="19/01/2019"/>
    <s v="24/12/2018"/>
    <n v="1515.9"/>
    <x v="3"/>
    <n v="-26"/>
    <n v="-39413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BD1C9E-8DE3-4215-AB0D-1DFCE253D5C5}" name="Tabella_pivot3" cacheId="0" applyNumberFormats="0" applyBorderFormats="0" applyFontFormats="0" applyPatternFormats="0" applyAlignmentFormats="0" applyWidthHeightFormats="1" dataCaption="Dati" grandTotalCaption="Totale 2018" updatedVersion="6" minRefreshableVersion="3" showMemberPropertyTips="0" useAutoFormatting="1" itemPrintTitles="1" createdVersion="5" indent="0" compact="0" compactData="0" gridDropZones="1">
  <location ref="D398:F404" firstHeaderRow="1" firstDataRow="2" firstDataCol="1"/>
  <pivotFields count="10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64" outline="0" showAll="0" defaultSubtotal="0"/>
    <pivotField name="Periodo"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numFmtId="164" outline="0" subtotalTop="0" showAll="0" includeNewItemsInFilter="1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Ritardo Ponderato" fld="9" baseField="0" baseItem="0"/>
    <dataField name="Somma di Importo Pagato" fld="6" baseField="0" baseItem="0"/>
  </dataFields>
  <formats count="9">
    <format dxfId="8">
      <pivotArea outline="0" fieldPosition="0">
        <references count="1">
          <reference field="7" count="0" selected="0"/>
        </references>
      </pivotArea>
    </format>
    <format dxfId="7">
      <pivotArea grandRow="1" outline="0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7" count="0"/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type="all" dataOnly="0" outline="0" fieldPosition="0"/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2:E7" totalsRowShown="0" headerRowDxfId="14" dataDxfId="13">
  <tableColumns count="4">
    <tableColumn id="1" xr3:uid="{00000000-0010-0000-0000-000001000000}" name="Periodo" dataDxfId="12"/>
    <tableColumn id="2" xr3:uid="{00000000-0010-0000-0000-000002000000}" name="Ritardo Ponderato" dataDxfId="11" dataCellStyle="Migliaia"/>
    <tableColumn id="3" xr3:uid="{00000000-0010-0000-0000-000003000000}" name="Importo Pagato" dataDxfId="10" dataCellStyle="Migliaia"/>
    <tableColumn id="4" xr3:uid="{00000000-0010-0000-0000-000004000000}" name="ITP" dataDxfId="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"/>
  <sheetViews>
    <sheetView showGridLines="0" tabSelected="1" zoomScale="175" zoomScaleNormal="175" workbookViewId="0">
      <selection activeCell="B8" sqref="B8"/>
    </sheetView>
  </sheetViews>
  <sheetFormatPr defaultRowHeight="10.5" x14ac:dyDescent="0.15"/>
  <cols>
    <col min="1" max="1" width="8.33203125" customWidth="1"/>
    <col min="2" max="2" width="13.33203125" customWidth="1"/>
    <col min="3" max="3" width="19.33203125" bestFit="1" customWidth="1"/>
    <col min="4" max="4" width="16.6640625" bestFit="1" customWidth="1"/>
    <col min="5" max="5" width="12.5" bestFit="1" customWidth="1"/>
    <col min="6" max="6" width="19.33203125" bestFit="1" customWidth="1"/>
    <col min="7" max="7" width="16.6640625" bestFit="1" customWidth="1"/>
    <col min="8" max="8" width="5.6640625" bestFit="1" customWidth="1"/>
  </cols>
  <sheetData>
    <row r="1" spans="2:7" ht="18" customHeight="1" x14ac:dyDescent="0.15"/>
    <row r="2" spans="2:7" ht="11.25" x14ac:dyDescent="0.15">
      <c r="B2" s="10" t="s">
        <v>17</v>
      </c>
      <c r="C2" s="11" t="s">
        <v>10</v>
      </c>
      <c r="D2" s="11" t="s">
        <v>5</v>
      </c>
      <c r="E2" s="10" t="s">
        <v>9</v>
      </c>
    </row>
    <row r="3" spans="2:7" ht="11.25" x14ac:dyDescent="0.15">
      <c r="B3" s="21" t="s">
        <v>13</v>
      </c>
      <c r="C3" s="12">
        <v>-489563.25000000012</v>
      </c>
      <c r="D3" s="12">
        <v>169797.58</v>
      </c>
      <c r="E3" s="13">
        <f>Tabella1[[#This Row],[Ritardo Ponderato]]/Tabella1[[#This Row],[Importo Pagato]]</f>
        <v>-2.8832168868366685</v>
      </c>
    </row>
    <row r="4" spans="2:7" ht="11.25" x14ac:dyDescent="0.15">
      <c r="B4" s="21" t="s">
        <v>14</v>
      </c>
      <c r="C4" s="12">
        <v>-5617111.9800000014</v>
      </c>
      <c r="D4" s="12">
        <v>585411.72000000009</v>
      </c>
      <c r="E4" s="13">
        <f>Tabella1[[#This Row],[Ritardo Ponderato]]/Tabella1[[#This Row],[Importo Pagato]]</f>
        <v>-9.5951478046937648</v>
      </c>
      <c r="F4" s="1"/>
      <c r="G4" s="1"/>
    </row>
    <row r="5" spans="2:7" ht="11.25" x14ac:dyDescent="0.15">
      <c r="B5" s="21" t="s">
        <v>15</v>
      </c>
      <c r="C5" s="12">
        <v>-4854546.18</v>
      </c>
      <c r="D5" s="12">
        <v>556434.85</v>
      </c>
      <c r="E5" s="13">
        <f>Tabella1[[#This Row],[Ritardo Ponderato]]/Tabella1[[#This Row],[Importo Pagato]]</f>
        <v>-8.7243747942818466</v>
      </c>
    </row>
    <row r="6" spans="2:7" ht="11.25" x14ac:dyDescent="0.15">
      <c r="B6" s="21" t="s">
        <v>16</v>
      </c>
      <c r="C6" s="12">
        <v>-3380438.0100000002</v>
      </c>
      <c r="D6" s="12">
        <v>528011.88</v>
      </c>
      <c r="E6" s="13">
        <f>Tabella1[[#This Row],[Ritardo Ponderato]]/Tabella1[[#This Row],[Importo Pagato]]</f>
        <v>-6.4022006663940978</v>
      </c>
    </row>
    <row r="7" spans="2:7" ht="11.25" x14ac:dyDescent="0.15">
      <c r="B7" s="10" t="s">
        <v>646</v>
      </c>
      <c r="C7" s="14">
        <f>SUM(C3:C6)</f>
        <v>-14341659.42</v>
      </c>
      <c r="D7" s="14">
        <f>SUM(D3:D6)</f>
        <v>1839656.0299999998</v>
      </c>
      <c r="E7" s="15">
        <f>Tabella1[[#This Row],[Ritardo Ponderato]]/Tabella1[[#This Row],[Importo Pagato]]</f>
        <v>-7.7958374751175636</v>
      </c>
    </row>
    <row r="8" spans="2:7" ht="42" customHeight="1" x14ac:dyDescent="0.15"/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4"/>
  <sheetViews>
    <sheetView showGridLines="0" zoomScaleNormal="100" workbookViewId="0">
      <pane ySplit="1" topLeftCell="A361" activePane="bottomLeft" state="frozen"/>
      <selection pane="bottomLeft" activeCell="E403" sqref="E403:F403"/>
    </sheetView>
  </sheetViews>
  <sheetFormatPr defaultRowHeight="11.25" x14ac:dyDescent="0.15"/>
  <cols>
    <col min="1" max="1" width="13.83203125" style="2" bestFit="1" customWidth="1"/>
    <col min="2" max="2" width="13.33203125" style="2" bestFit="1" customWidth="1"/>
    <col min="3" max="3" width="10.6640625" style="2" bestFit="1" customWidth="1"/>
    <col min="4" max="4" width="12.5" style="2" bestFit="1" customWidth="1"/>
    <col min="5" max="5" width="28" style="2" customWidth="1"/>
    <col min="6" max="6" width="21.6640625" style="2" customWidth="1"/>
    <col min="7" max="7" width="16.1640625" style="2" bestFit="1" customWidth="1"/>
    <col min="8" max="8" width="16.1640625" style="2" customWidth="1"/>
    <col min="9" max="9" width="19.33203125" style="35" bestFit="1" customWidth="1"/>
    <col min="10" max="10" width="30.5" style="35" bestFit="1" customWidth="1"/>
    <col min="11" max="11" width="16.6640625" style="2" customWidth="1"/>
    <col min="12" max="12" width="15" style="2" customWidth="1"/>
    <col min="13" max="13" width="14.1640625" style="2" customWidth="1"/>
    <col min="14" max="14" width="26.6640625" style="2" customWidth="1"/>
    <col min="15" max="16" width="13.83203125" style="2" bestFit="1" customWidth="1"/>
    <col min="17" max="16384" width="9.33203125" style="2"/>
  </cols>
  <sheetData>
    <row r="1" spans="1:10" x14ac:dyDescent="0.15">
      <c r="A1" s="7" t="s">
        <v>18</v>
      </c>
      <c r="B1" s="4" t="s">
        <v>0</v>
      </c>
      <c r="C1" s="4" t="s">
        <v>1</v>
      </c>
      <c r="D1" s="4" t="s">
        <v>2</v>
      </c>
      <c r="E1" s="7" t="s">
        <v>3</v>
      </c>
      <c r="F1" s="7" t="s">
        <v>4</v>
      </c>
      <c r="G1" s="7" t="s">
        <v>5</v>
      </c>
      <c r="H1" s="9" t="s">
        <v>11</v>
      </c>
      <c r="I1" s="9" t="s">
        <v>8</v>
      </c>
      <c r="J1" s="9" t="s">
        <v>10</v>
      </c>
    </row>
    <row r="2" spans="1:10" x14ac:dyDescent="0.15">
      <c r="A2" s="8">
        <v>1</v>
      </c>
      <c r="B2" s="5" t="s">
        <v>22</v>
      </c>
      <c r="C2" s="6" t="s">
        <v>51</v>
      </c>
      <c r="D2" s="26">
        <v>760</v>
      </c>
      <c r="E2" s="25" t="s">
        <v>74</v>
      </c>
      <c r="F2" s="20" t="s">
        <v>71</v>
      </c>
      <c r="G2" s="38">
        <v>760</v>
      </c>
      <c r="H2" s="8" t="s">
        <v>13</v>
      </c>
      <c r="I2" s="31">
        <f>F2-E2</f>
        <v>-12</v>
      </c>
      <c r="J2" s="32">
        <f t="shared" ref="J2:J3" si="0">I2*D2</f>
        <v>-9120</v>
      </c>
    </row>
    <row r="3" spans="1:10" x14ac:dyDescent="0.15">
      <c r="A3" s="8">
        <v>2</v>
      </c>
      <c r="B3" s="5" t="s">
        <v>23</v>
      </c>
      <c r="C3" s="6" t="s">
        <v>52</v>
      </c>
      <c r="D3" s="26">
        <v>417.86</v>
      </c>
      <c r="E3" s="25" t="s">
        <v>52</v>
      </c>
      <c r="F3" s="20" t="s">
        <v>77</v>
      </c>
      <c r="G3" s="38">
        <v>417.86</v>
      </c>
      <c r="H3" s="8" t="s">
        <v>13</v>
      </c>
      <c r="I3" s="31">
        <f t="shared" ref="I3:I34" si="1">F3-E3</f>
        <v>26</v>
      </c>
      <c r="J3" s="32">
        <f t="shared" si="0"/>
        <v>10864.36</v>
      </c>
    </row>
    <row r="4" spans="1:10" x14ac:dyDescent="0.15">
      <c r="A4" s="8">
        <v>3</v>
      </c>
      <c r="B4" s="5" t="s">
        <v>24</v>
      </c>
      <c r="C4" s="6" t="s">
        <v>53</v>
      </c>
      <c r="D4" s="26">
        <v>232</v>
      </c>
      <c r="E4" s="25" t="s">
        <v>78</v>
      </c>
      <c r="F4" s="20" t="s">
        <v>65</v>
      </c>
      <c r="G4" s="38">
        <v>232</v>
      </c>
      <c r="H4" s="8" t="s">
        <v>13</v>
      </c>
      <c r="I4" s="31">
        <f t="shared" si="1"/>
        <v>-2</v>
      </c>
      <c r="J4" s="32">
        <f t="shared" ref="J4:J34" si="2">I4*D4</f>
        <v>-464</v>
      </c>
    </row>
    <row r="5" spans="1:10" x14ac:dyDescent="0.15">
      <c r="A5" s="8">
        <v>4</v>
      </c>
      <c r="B5" s="5" t="s">
        <v>25</v>
      </c>
      <c r="C5" s="6" t="s">
        <v>54</v>
      </c>
      <c r="D5" s="26">
        <v>1229.07</v>
      </c>
      <c r="E5" s="25" t="s">
        <v>54</v>
      </c>
      <c r="F5" s="20" t="s">
        <v>79</v>
      </c>
      <c r="G5" s="38">
        <v>1229.07</v>
      </c>
      <c r="H5" s="8" t="s">
        <v>13</v>
      </c>
      <c r="I5" s="31">
        <f t="shared" si="1"/>
        <v>59</v>
      </c>
      <c r="J5" s="32">
        <f t="shared" si="2"/>
        <v>72515.12999999999</v>
      </c>
    </row>
    <row r="6" spans="1:10" x14ac:dyDescent="0.15">
      <c r="A6" s="8">
        <v>5</v>
      </c>
      <c r="B6" s="5" t="s">
        <v>26</v>
      </c>
      <c r="C6" s="6" t="s">
        <v>55</v>
      </c>
      <c r="D6" s="26">
        <v>594</v>
      </c>
      <c r="E6" s="25" t="s">
        <v>67</v>
      </c>
      <c r="F6" s="20" t="s">
        <v>65</v>
      </c>
      <c r="G6" s="38">
        <v>594</v>
      </c>
      <c r="H6" s="8" t="s">
        <v>13</v>
      </c>
      <c r="I6" s="31">
        <f t="shared" si="1"/>
        <v>-6</v>
      </c>
      <c r="J6" s="32">
        <f t="shared" si="2"/>
        <v>-3564</v>
      </c>
    </row>
    <row r="7" spans="1:10" x14ac:dyDescent="0.15">
      <c r="A7" s="8">
        <v>6</v>
      </c>
      <c r="B7" s="5" t="s">
        <v>27</v>
      </c>
      <c r="C7" s="6" t="s">
        <v>56</v>
      </c>
      <c r="D7" s="26">
        <v>8099.89</v>
      </c>
      <c r="E7" s="25" t="s">
        <v>56</v>
      </c>
      <c r="F7" s="20" t="s">
        <v>59</v>
      </c>
      <c r="G7" s="38">
        <v>8099.89</v>
      </c>
      <c r="H7" s="8" t="s">
        <v>13</v>
      </c>
      <c r="I7" s="31">
        <f t="shared" si="1"/>
        <v>6</v>
      </c>
      <c r="J7" s="32">
        <f t="shared" si="2"/>
        <v>48599.340000000004</v>
      </c>
    </row>
    <row r="8" spans="1:10" x14ac:dyDescent="0.15">
      <c r="A8" s="8">
        <v>7</v>
      </c>
      <c r="B8" s="5" t="s">
        <v>28</v>
      </c>
      <c r="C8" s="6" t="s">
        <v>57</v>
      </c>
      <c r="D8" s="26">
        <v>2622.51</v>
      </c>
      <c r="E8" s="25" t="s">
        <v>57</v>
      </c>
      <c r="F8" s="20" t="s">
        <v>59</v>
      </c>
      <c r="G8" s="38">
        <v>2622.51</v>
      </c>
      <c r="H8" s="8" t="s">
        <v>13</v>
      </c>
      <c r="I8" s="31">
        <f t="shared" si="1"/>
        <v>5</v>
      </c>
      <c r="J8" s="32">
        <f t="shared" si="2"/>
        <v>13112.550000000001</v>
      </c>
    </row>
    <row r="9" spans="1:10" x14ac:dyDescent="0.15">
      <c r="A9" s="8">
        <v>8</v>
      </c>
      <c r="B9" s="5" t="s">
        <v>29</v>
      </c>
      <c r="C9" s="6" t="s">
        <v>57</v>
      </c>
      <c r="D9" s="26">
        <v>100</v>
      </c>
      <c r="E9" s="25" t="s">
        <v>57</v>
      </c>
      <c r="F9" s="20" t="s">
        <v>57</v>
      </c>
      <c r="G9" s="38">
        <v>100</v>
      </c>
      <c r="H9" s="8" t="s">
        <v>13</v>
      </c>
      <c r="I9" s="31">
        <f t="shared" si="1"/>
        <v>0</v>
      </c>
      <c r="J9" s="32">
        <f t="shared" si="2"/>
        <v>0</v>
      </c>
    </row>
    <row r="10" spans="1:10" x14ac:dyDescent="0.15">
      <c r="A10" s="8">
        <v>9</v>
      </c>
      <c r="B10" s="5" t="s">
        <v>30</v>
      </c>
      <c r="C10" s="6" t="s">
        <v>58</v>
      </c>
      <c r="D10" s="26">
        <v>2082.0300000000002</v>
      </c>
      <c r="E10" s="25" t="s">
        <v>80</v>
      </c>
      <c r="F10" s="20" t="s">
        <v>65</v>
      </c>
      <c r="G10" s="38">
        <v>1681.64</v>
      </c>
      <c r="H10" s="8" t="s">
        <v>13</v>
      </c>
      <c r="I10" s="31">
        <f t="shared" si="1"/>
        <v>-9</v>
      </c>
      <c r="J10" s="32">
        <f t="shared" si="2"/>
        <v>-18738.27</v>
      </c>
    </row>
    <row r="11" spans="1:10" x14ac:dyDescent="0.15">
      <c r="A11" s="8">
        <v>10</v>
      </c>
      <c r="B11" s="5" t="s">
        <v>31</v>
      </c>
      <c r="C11" s="6" t="s">
        <v>59</v>
      </c>
      <c r="D11" s="26">
        <v>70</v>
      </c>
      <c r="E11" s="25" t="s">
        <v>70</v>
      </c>
      <c r="F11" s="20" t="s">
        <v>81</v>
      </c>
      <c r="G11" s="38">
        <v>70</v>
      </c>
      <c r="H11" s="8" t="s">
        <v>13</v>
      </c>
      <c r="I11" s="31">
        <f t="shared" si="1"/>
        <v>-2</v>
      </c>
      <c r="J11" s="32">
        <f t="shared" si="2"/>
        <v>-140</v>
      </c>
    </row>
    <row r="12" spans="1:10" x14ac:dyDescent="0.15">
      <c r="A12" s="8">
        <v>11</v>
      </c>
      <c r="B12" s="5" t="s">
        <v>20</v>
      </c>
      <c r="C12" s="6" t="s">
        <v>60</v>
      </c>
      <c r="D12" s="26">
        <v>621.95000000000005</v>
      </c>
      <c r="E12" s="25" t="s">
        <v>71</v>
      </c>
      <c r="F12" s="20" t="s">
        <v>65</v>
      </c>
      <c r="G12" s="38">
        <v>500</v>
      </c>
      <c r="H12" s="8" t="s">
        <v>13</v>
      </c>
      <c r="I12" s="31">
        <f t="shared" si="1"/>
        <v>-14</v>
      </c>
      <c r="J12" s="32">
        <f t="shared" si="2"/>
        <v>-8707.3000000000011</v>
      </c>
    </row>
    <row r="13" spans="1:10" x14ac:dyDescent="0.15">
      <c r="A13" s="8">
        <v>12</v>
      </c>
      <c r="B13" s="5" t="s">
        <v>32</v>
      </c>
      <c r="C13" s="6" t="s">
        <v>61</v>
      </c>
      <c r="D13" s="26">
        <v>2583.2600000000002</v>
      </c>
      <c r="E13" s="25" t="s">
        <v>82</v>
      </c>
      <c r="F13" s="20" t="s">
        <v>83</v>
      </c>
      <c r="G13" s="38">
        <v>2583.2600000000002</v>
      </c>
      <c r="H13" s="8" t="s">
        <v>13</v>
      </c>
      <c r="I13" s="31">
        <f t="shared" si="1"/>
        <v>-40</v>
      </c>
      <c r="J13" s="32">
        <f t="shared" si="2"/>
        <v>-103330.40000000001</v>
      </c>
    </row>
    <row r="14" spans="1:10" x14ac:dyDescent="0.15">
      <c r="A14" s="8">
        <v>13</v>
      </c>
      <c r="B14" s="5" t="s">
        <v>20</v>
      </c>
      <c r="C14" s="6" t="s">
        <v>62</v>
      </c>
      <c r="D14" s="26">
        <v>497.56</v>
      </c>
      <c r="E14" s="25" t="s">
        <v>72</v>
      </c>
      <c r="F14" s="20" t="s">
        <v>65</v>
      </c>
      <c r="G14" s="38">
        <v>400</v>
      </c>
      <c r="H14" s="8" t="s">
        <v>13</v>
      </c>
      <c r="I14" s="31">
        <f t="shared" si="1"/>
        <v>-21</v>
      </c>
      <c r="J14" s="32">
        <f t="shared" si="2"/>
        <v>-10448.76</v>
      </c>
    </row>
    <row r="15" spans="1:10" x14ac:dyDescent="0.15">
      <c r="A15" s="8">
        <v>14</v>
      </c>
      <c r="B15" s="5" t="s">
        <v>33</v>
      </c>
      <c r="C15" s="6" t="s">
        <v>63</v>
      </c>
      <c r="D15" s="26">
        <v>2837.21</v>
      </c>
      <c r="E15" s="27" t="s">
        <v>63</v>
      </c>
      <c r="F15" s="20" t="s">
        <v>84</v>
      </c>
      <c r="G15" s="38">
        <v>2837.21</v>
      </c>
      <c r="H15" s="8" t="s">
        <v>13</v>
      </c>
      <c r="I15" s="31">
        <f t="shared" si="1"/>
        <v>29</v>
      </c>
      <c r="J15" s="32">
        <f t="shared" si="2"/>
        <v>82279.09</v>
      </c>
    </row>
    <row r="16" spans="1:10" x14ac:dyDescent="0.15">
      <c r="A16" s="8">
        <v>15</v>
      </c>
      <c r="B16" s="5" t="s">
        <v>34</v>
      </c>
      <c r="C16" s="6" t="s">
        <v>63</v>
      </c>
      <c r="D16" s="26">
        <v>3629.17</v>
      </c>
      <c r="E16" s="27" t="s">
        <v>63</v>
      </c>
      <c r="F16" s="20" t="s">
        <v>84</v>
      </c>
      <c r="G16" s="38">
        <v>3629.17</v>
      </c>
      <c r="H16" s="8" t="s">
        <v>13</v>
      </c>
      <c r="I16" s="31">
        <f t="shared" si="1"/>
        <v>29</v>
      </c>
      <c r="J16" s="32">
        <f t="shared" si="2"/>
        <v>105245.93000000001</v>
      </c>
    </row>
    <row r="17" spans="1:10" x14ac:dyDescent="0.15">
      <c r="A17" s="8">
        <v>16</v>
      </c>
      <c r="B17" s="5" t="s">
        <v>35</v>
      </c>
      <c r="C17" s="6" t="s">
        <v>63</v>
      </c>
      <c r="D17" s="26">
        <v>279.13</v>
      </c>
      <c r="E17" s="27" t="s">
        <v>63</v>
      </c>
      <c r="F17" s="20" t="s">
        <v>84</v>
      </c>
      <c r="G17" s="38">
        <v>279.13</v>
      </c>
      <c r="H17" s="8" t="s">
        <v>13</v>
      </c>
      <c r="I17" s="31">
        <f t="shared" si="1"/>
        <v>29</v>
      </c>
      <c r="J17" s="32">
        <f t="shared" si="2"/>
        <v>8094.7699999999995</v>
      </c>
    </row>
    <row r="18" spans="1:10" x14ac:dyDescent="0.15">
      <c r="A18" s="8">
        <v>17</v>
      </c>
      <c r="B18" s="5" t="s">
        <v>36</v>
      </c>
      <c r="C18" s="6" t="s">
        <v>63</v>
      </c>
      <c r="D18" s="26">
        <v>500</v>
      </c>
      <c r="E18" s="27" t="s">
        <v>63</v>
      </c>
      <c r="F18" s="20" t="s">
        <v>84</v>
      </c>
      <c r="G18" s="38">
        <v>500</v>
      </c>
      <c r="H18" s="8" t="s">
        <v>13</v>
      </c>
      <c r="I18" s="31">
        <f t="shared" si="1"/>
        <v>29</v>
      </c>
      <c r="J18" s="32">
        <f t="shared" si="2"/>
        <v>14500</v>
      </c>
    </row>
    <row r="19" spans="1:10" x14ac:dyDescent="0.15">
      <c r="A19" s="8">
        <v>18</v>
      </c>
      <c r="B19" s="5" t="s">
        <v>37</v>
      </c>
      <c r="C19" s="6" t="s">
        <v>63</v>
      </c>
      <c r="D19" s="26">
        <v>18717.55</v>
      </c>
      <c r="E19" s="27" t="s">
        <v>63</v>
      </c>
      <c r="F19" s="20" t="s">
        <v>84</v>
      </c>
      <c r="G19" s="38">
        <v>18717.55</v>
      </c>
      <c r="H19" s="8" t="s">
        <v>13</v>
      </c>
      <c r="I19" s="31">
        <f t="shared" si="1"/>
        <v>29</v>
      </c>
      <c r="J19" s="32">
        <f t="shared" si="2"/>
        <v>542808.94999999995</v>
      </c>
    </row>
    <row r="20" spans="1:10" x14ac:dyDescent="0.15">
      <c r="A20" s="8">
        <v>19</v>
      </c>
      <c r="B20" s="5" t="s">
        <v>38</v>
      </c>
      <c r="C20" s="6" t="s">
        <v>63</v>
      </c>
      <c r="D20" s="26">
        <v>2003.33</v>
      </c>
      <c r="E20" s="27" t="s">
        <v>63</v>
      </c>
      <c r="F20" s="20" t="s">
        <v>84</v>
      </c>
      <c r="G20" s="38">
        <v>2003.33</v>
      </c>
      <c r="H20" s="8" t="s">
        <v>13</v>
      </c>
      <c r="I20" s="31">
        <f t="shared" si="1"/>
        <v>29</v>
      </c>
      <c r="J20" s="32">
        <f t="shared" si="2"/>
        <v>58096.57</v>
      </c>
    </row>
    <row r="21" spans="1:10" x14ac:dyDescent="0.15">
      <c r="A21" s="8">
        <v>20</v>
      </c>
      <c r="B21" s="5" t="s">
        <v>39</v>
      </c>
      <c r="C21" s="6" t="s">
        <v>64</v>
      </c>
      <c r="D21" s="26">
        <v>19</v>
      </c>
      <c r="E21" s="27">
        <v>43159</v>
      </c>
      <c r="F21" s="20" t="s">
        <v>79</v>
      </c>
      <c r="G21" s="38">
        <v>19</v>
      </c>
      <c r="H21" s="8" t="s">
        <v>13</v>
      </c>
      <c r="I21" s="31">
        <f t="shared" si="1"/>
        <v>6</v>
      </c>
      <c r="J21" s="32">
        <f t="shared" si="2"/>
        <v>114</v>
      </c>
    </row>
    <row r="22" spans="1:10" x14ac:dyDescent="0.15">
      <c r="A22" s="8">
        <v>21</v>
      </c>
      <c r="B22" s="5" t="s">
        <v>40</v>
      </c>
      <c r="C22" s="6" t="s">
        <v>65</v>
      </c>
      <c r="D22" s="26">
        <v>760</v>
      </c>
      <c r="E22" s="25" t="s">
        <v>82</v>
      </c>
      <c r="F22" s="20" t="s">
        <v>75</v>
      </c>
      <c r="G22" s="38">
        <v>760</v>
      </c>
      <c r="H22" s="8" t="s">
        <v>13</v>
      </c>
      <c r="I22" s="31">
        <f t="shared" si="1"/>
        <v>-26</v>
      </c>
      <c r="J22" s="32">
        <f t="shared" si="2"/>
        <v>-19760</v>
      </c>
    </row>
    <row r="23" spans="1:10" x14ac:dyDescent="0.15">
      <c r="A23" s="8">
        <v>22</v>
      </c>
      <c r="B23" s="5" t="s">
        <v>41</v>
      </c>
      <c r="C23" s="6" t="s">
        <v>66</v>
      </c>
      <c r="D23" s="26">
        <v>646.04</v>
      </c>
      <c r="E23" s="25" t="s">
        <v>66</v>
      </c>
      <c r="F23" s="20" t="s">
        <v>79</v>
      </c>
      <c r="G23" s="38">
        <v>646.04</v>
      </c>
      <c r="H23" s="8" t="s">
        <v>13</v>
      </c>
      <c r="I23" s="31">
        <f t="shared" si="1"/>
        <v>29</v>
      </c>
      <c r="J23" s="32">
        <f t="shared" si="2"/>
        <v>18735.16</v>
      </c>
    </row>
    <row r="24" spans="1:10" x14ac:dyDescent="0.15">
      <c r="A24" s="8">
        <v>23</v>
      </c>
      <c r="B24" s="5" t="s">
        <v>42</v>
      </c>
      <c r="C24" s="6" t="s">
        <v>67</v>
      </c>
      <c r="D24" s="26">
        <v>393.28</v>
      </c>
      <c r="E24" s="25" t="s">
        <v>67</v>
      </c>
      <c r="F24" s="20" t="s">
        <v>79</v>
      </c>
      <c r="G24" s="38">
        <v>393.28</v>
      </c>
      <c r="H24" s="8" t="s">
        <v>13</v>
      </c>
      <c r="I24" s="31">
        <f t="shared" si="1"/>
        <v>26</v>
      </c>
      <c r="J24" s="32">
        <f t="shared" si="2"/>
        <v>10225.279999999999</v>
      </c>
    </row>
    <row r="25" spans="1:10" x14ac:dyDescent="0.15">
      <c r="A25" s="8">
        <v>24</v>
      </c>
      <c r="B25" s="5" t="s">
        <v>43</v>
      </c>
      <c r="C25" s="6" t="s">
        <v>68</v>
      </c>
      <c r="D25" s="26">
        <v>2845</v>
      </c>
      <c r="E25" s="25" t="s">
        <v>76</v>
      </c>
      <c r="F25" s="20" t="s">
        <v>85</v>
      </c>
      <c r="G25" s="38">
        <v>2845</v>
      </c>
      <c r="H25" s="8" t="s">
        <v>13</v>
      </c>
      <c r="I25" s="31">
        <f t="shared" si="1"/>
        <v>-1</v>
      </c>
      <c r="J25" s="32">
        <f t="shared" si="2"/>
        <v>-2845</v>
      </c>
    </row>
    <row r="26" spans="1:10" x14ac:dyDescent="0.15">
      <c r="A26" s="8">
        <v>25</v>
      </c>
      <c r="B26" s="5" t="s">
        <v>44</v>
      </c>
      <c r="C26" s="6" t="s">
        <v>69</v>
      </c>
      <c r="D26" s="26">
        <v>359</v>
      </c>
      <c r="E26" s="25" t="s">
        <v>86</v>
      </c>
      <c r="F26" s="20" t="s">
        <v>87</v>
      </c>
      <c r="G26" s="38">
        <v>359</v>
      </c>
      <c r="H26" s="8" t="s">
        <v>13</v>
      </c>
      <c r="I26" s="31">
        <f t="shared" si="1"/>
        <v>-18</v>
      </c>
      <c r="J26" s="32">
        <f t="shared" si="2"/>
        <v>-6462</v>
      </c>
    </row>
    <row r="27" spans="1:10" x14ac:dyDescent="0.15">
      <c r="A27" s="8">
        <v>26</v>
      </c>
      <c r="B27" s="5" t="s">
        <v>45</v>
      </c>
      <c r="C27" s="6" t="s">
        <v>70</v>
      </c>
      <c r="D27" s="26">
        <v>5778.76</v>
      </c>
      <c r="E27" s="25" t="s">
        <v>82</v>
      </c>
      <c r="F27" s="20" t="s">
        <v>83</v>
      </c>
      <c r="G27" s="38">
        <v>4667.46</v>
      </c>
      <c r="H27" s="8" t="s">
        <v>13</v>
      </c>
      <c r="I27" s="31">
        <f t="shared" si="1"/>
        <v>-40</v>
      </c>
      <c r="J27" s="32">
        <f t="shared" si="2"/>
        <v>-231150.40000000002</v>
      </c>
    </row>
    <row r="28" spans="1:10" x14ac:dyDescent="0.15">
      <c r="A28" s="8">
        <v>27</v>
      </c>
      <c r="B28" s="5" t="s">
        <v>46</v>
      </c>
      <c r="C28" s="6" t="s">
        <v>71</v>
      </c>
      <c r="D28" s="26">
        <v>2000</v>
      </c>
      <c r="E28" s="25" t="s">
        <v>88</v>
      </c>
      <c r="F28" s="20" t="s">
        <v>87</v>
      </c>
      <c r="G28" s="38">
        <v>2000</v>
      </c>
      <c r="H28" s="8" t="s">
        <v>13</v>
      </c>
      <c r="I28" s="31">
        <f t="shared" si="1"/>
        <v>-22</v>
      </c>
      <c r="J28" s="32">
        <f t="shared" si="2"/>
        <v>-44000</v>
      </c>
    </row>
    <row r="29" spans="1:10" x14ac:dyDescent="0.15">
      <c r="A29" s="8">
        <v>28</v>
      </c>
      <c r="B29" s="5" t="s">
        <v>6</v>
      </c>
      <c r="C29" s="6" t="s">
        <v>72</v>
      </c>
      <c r="D29" s="26">
        <v>71500</v>
      </c>
      <c r="E29" s="25" t="s">
        <v>74</v>
      </c>
      <c r="F29" s="20" t="s">
        <v>89</v>
      </c>
      <c r="G29" s="38">
        <v>71500</v>
      </c>
      <c r="H29" s="8" t="s">
        <v>13</v>
      </c>
      <c r="I29" s="31">
        <f t="shared" si="1"/>
        <v>2</v>
      </c>
      <c r="J29" s="32">
        <f t="shared" si="2"/>
        <v>143000</v>
      </c>
    </row>
    <row r="30" spans="1:10" x14ac:dyDescent="0.15">
      <c r="A30" s="8">
        <v>29</v>
      </c>
      <c r="B30" s="5" t="s">
        <v>21</v>
      </c>
      <c r="C30" s="6" t="s">
        <v>73</v>
      </c>
      <c r="D30" s="26">
        <v>27966.82</v>
      </c>
      <c r="E30" s="25" t="s">
        <v>82</v>
      </c>
      <c r="F30" s="20" t="s">
        <v>89</v>
      </c>
      <c r="G30" s="38">
        <v>27966.82</v>
      </c>
      <c r="H30" s="8" t="s">
        <v>13</v>
      </c>
      <c r="I30" s="31">
        <f t="shared" si="1"/>
        <v>-29</v>
      </c>
      <c r="J30" s="32">
        <f t="shared" si="2"/>
        <v>-811037.78</v>
      </c>
    </row>
    <row r="31" spans="1:10" x14ac:dyDescent="0.15">
      <c r="A31" s="8">
        <v>30</v>
      </c>
      <c r="B31" s="5" t="s">
        <v>47</v>
      </c>
      <c r="C31" s="6" t="s">
        <v>74</v>
      </c>
      <c r="D31" s="26">
        <v>19</v>
      </c>
      <c r="E31" s="25" t="s">
        <v>74</v>
      </c>
      <c r="F31" s="20" t="s">
        <v>76</v>
      </c>
      <c r="G31" s="38">
        <v>19</v>
      </c>
      <c r="H31" s="8" t="s">
        <v>13</v>
      </c>
      <c r="I31" s="31">
        <f t="shared" si="1"/>
        <v>9</v>
      </c>
      <c r="J31" s="32">
        <f t="shared" si="2"/>
        <v>171</v>
      </c>
    </row>
    <row r="32" spans="1:10" x14ac:dyDescent="0.15">
      <c r="A32" s="8">
        <v>31</v>
      </c>
      <c r="B32" s="5" t="s">
        <v>48</v>
      </c>
      <c r="C32" s="6" t="s">
        <v>75</v>
      </c>
      <c r="D32" s="26">
        <v>101.57</v>
      </c>
      <c r="E32" s="25" t="s">
        <v>90</v>
      </c>
      <c r="F32" s="20" t="s">
        <v>91</v>
      </c>
      <c r="G32" s="38">
        <v>101.57</v>
      </c>
      <c r="H32" s="8" t="s">
        <v>13</v>
      </c>
      <c r="I32" s="31">
        <f t="shared" si="1"/>
        <v>-7</v>
      </c>
      <c r="J32" s="32">
        <f t="shared" si="2"/>
        <v>-710.99</v>
      </c>
    </row>
    <row r="33" spans="1:10" x14ac:dyDescent="0.15">
      <c r="A33" s="8">
        <v>32</v>
      </c>
      <c r="B33" s="5" t="s">
        <v>49</v>
      </c>
      <c r="C33" s="6" t="s">
        <v>75</v>
      </c>
      <c r="D33" s="26">
        <v>11013.89</v>
      </c>
      <c r="E33" s="27" t="s">
        <v>92</v>
      </c>
      <c r="F33" s="20" t="s">
        <v>91</v>
      </c>
      <c r="G33" s="38">
        <v>11013.89</v>
      </c>
      <c r="H33" s="8" t="s">
        <v>13</v>
      </c>
      <c r="I33" s="31">
        <f t="shared" si="1"/>
        <v>-32</v>
      </c>
      <c r="J33" s="32">
        <f t="shared" si="2"/>
        <v>-352444.48</v>
      </c>
    </row>
    <row r="34" spans="1:10" x14ac:dyDescent="0.15">
      <c r="A34" s="8">
        <v>33</v>
      </c>
      <c r="B34" s="5" t="s">
        <v>50</v>
      </c>
      <c r="C34" s="6" t="s">
        <v>76</v>
      </c>
      <c r="D34" s="26">
        <v>249.9</v>
      </c>
      <c r="E34" s="27" t="s">
        <v>76</v>
      </c>
      <c r="F34" s="20" t="s">
        <v>91</v>
      </c>
      <c r="G34" s="38">
        <v>249.9</v>
      </c>
      <c r="H34" s="8" t="s">
        <v>13</v>
      </c>
      <c r="I34" s="31">
        <f t="shared" si="1"/>
        <v>20</v>
      </c>
      <c r="J34" s="32">
        <f t="shared" si="2"/>
        <v>4998</v>
      </c>
    </row>
    <row r="35" spans="1:10" x14ac:dyDescent="0.15">
      <c r="A35" s="8">
        <v>34</v>
      </c>
      <c r="B35" s="5" t="s">
        <v>93</v>
      </c>
      <c r="C35" s="6" t="s">
        <v>51</v>
      </c>
      <c r="D35" s="26">
        <v>1110</v>
      </c>
      <c r="E35" s="27" t="s">
        <v>74</v>
      </c>
      <c r="F35" s="20" t="s">
        <v>246</v>
      </c>
      <c r="G35" s="38">
        <v>1110</v>
      </c>
      <c r="H35" s="8" t="s">
        <v>14</v>
      </c>
      <c r="I35" s="31">
        <f t="shared" ref="I35" si="3">F35-E35</f>
        <v>40</v>
      </c>
      <c r="J35" s="32">
        <f t="shared" ref="J35" si="4">I35*D35</f>
        <v>44400</v>
      </c>
    </row>
    <row r="36" spans="1:10" x14ac:dyDescent="0.15">
      <c r="A36" s="8">
        <v>35</v>
      </c>
      <c r="B36" s="5" t="s">
        <v>94</v>
      </c>
      <c r="C36" s="6" t="s">
        <v>51</v>
      </c>
      <c r="D36" s="26">
        <v>8602.5</v>
      </c>
      <c r="E36" s="27" t="s">
        <v>74</v>
      </c>
      <c r="F36" s="20" t="s">
        <v>246</v>
      </c>
      <c r="G36" s="38">
        <v>8602.5</v>
      </c>
      <c r="H36" s="8" t="s">
        <v>14</v>
      </c>
      <c r="I36" s="31">
        <f t="shared" ref="I36:I99" si="5">F36-E36</f>
        <v>40</v>
      </c>
      <c r="J36" s="32">
        <f t="shared" ref="J36:J99" si="6">I36*D36</f>
        <v>344100</v>
      </c>
    </row>
    <row r="37" spans="1:10" x14ac:dyDescent="0.15">
      <c r="A37" s="8">
        <v>36</v>
      </c>
      <c r="B37" s="5" t="s">
        <v>95</v>
      </c>
      <c r="C37" s="6" t="s">
        <v>52</v>
      </c>
      <c r="D37" s="26">
        <v>300</v>
      </c>
      <c r="E37" s="27" t="s">
        <v>273</v>
      </c>
      <c r="F37" s="20" t="s">
        <v>246</v>
      </c>
      <c r="G37" s="38">
        <v>300</v>
      </c>
      <c r="H37" s="8" t="s">
        <v>14</v>
      </c>
      <c r="I37" s="31">
        <f t="shared" si="5"/>
        <v>37</v>
      </c>
      <c r="J37" s="32">
        <f t="shared" si="6"/>
        <v>11100</v>
      </c>
    </row>
    <row r="38" spans="1:10" x14ac:dyDescent="0.15">
      <c r="A38" s="8">
        <v>37</v>
      </c>
      <c r="B38" s="5" t="s">
        <v>96</v>
      </c>
      <c r="C38" s="6" t="s">
        <v>53</v>
      </c>
      <c r="D38" s="26">
        <v>750</v>
      </c>
      <c r="E38" s="27" t="s">
        <v>74</v>
      </c>
      <c r="F38" s="20" t="s">
        <v>246</v>
      </c>
      <c r="G38" s="38">
        <v>750</v>
      </c>
      <c r="H38" s="8" t="s">
        <v>14</v>
      </c>
      <c r="I38" s="31">
        <f t="shared" si="5"/>
        <v>40</v>
      </c>
      <c r="J38" s="32">
        <f t="shared" si="6"/>
        <v>30000</v>
      </c>
    </row>
    <row r="39" spans="1:10" x14ac:dyDescent="0.15">
      <c r="A39" s="8">
        <v>38</v>
      </c>
      <c r="B39" s="5" t="s">
        <v>97</v>
      </c>
      <c r="C39" s="6" t="s">
        <v>226</v>
      </c>
      <c r="D39" s="26">
        <v>207</v>
      </c>
      <c r="E39" s="27" t="s">
        <v>74</v>
      </c>
      <c r="F39" s="20" t="s">
        <v>257</v>
      </c>
      <c r="G39" s="38">
        <v>207</v>
      </c>
      <c r="H39" s="8" t="s">
        <v>14</v>
      </c>
      <c r="I39" s="31">
        <f t="shared" si="5"/>
        <v>58</v>
      </c>
      <c r="J39" s="32">
        <f t="shared" si="6"/>
        <v>12006</v>
      </c>
    </row>
    <row r="40" spans="1:10" x14ac:dyDescent="0.15">
      <c r="A40" s="8">
        <v>39</v>
      </c>
      <c r="B40" s="5" t="s">
        <v>98</v>
      </c>
      <c r="C40" s="6" t="s">
        <v>226</v>
      </c>
      <c r="D40" s="26">
        <v>2359.7600000000002</v>
      </c>
      <c r="E40" s="27" t="s">
        <v>74</v>
      </c>
      <c r="F40" s="20" t="s">
        <v>246</v>
      </c>
      <c r="G40" s="38">
        <v>1905.96</v>
      </c>
      <c r="H40" s="8" t="s">
        <v>14</v>
      </c>
      <c r="I40" s="31">
        <f t="shared" si="5"/>
        <v>40</v>
      </c>
      <c r="J40" s="32">
        <f t="shared" si="6"/>
        <v>94390.400000000009</v>
      </c>
    </row>
    <row r="41" spans="1:10" x14ac:dyDescent="0.15">
      <c r="A41" s="8">
        <v>40</v>
      </c>
      <c r="B41" s="5" t="s">
        <v>99</v>
      </c>
      <c r="C41" s="6" t="s">
        <v>55</v>
      </c>
      <c r="D41" s="26">
        <v>194</v>
      </c>
      <c r="E41" s="27" t="s">
        <v>74</v>
      </c>
      <c r="F41" s="20" t="s">
        <v>246</v>
      </c>
      <c r="G41" s="38">
        <v>194</v>
      </c>
      <c r="H41" s="8" t="s">
        <v>14</v>
      </c>
      <c r="I41" s="31">
        <f t="shared" si="5"/>
        <v>40</v>
      </c>
      <c r="J41" s="32">
        <f t="shared" si="6"/>
        <v>7760</v>
      </c>
    </row>
    <row r="42" spans="1:10" x14ac:dyDescent="0.15">
      <c r="A42" s="8">
        <v>41</v>
      </c>
      <c r="B42" s="5" t="s">
        <v>100</v>
      </c>
      <c r="C42" s="6" t="s">
        <v>55</v>
      </c>
      <c r="D42" s="26">
        <v>450</v>
      </c>
      <c r="E42" s="27" t="s">
        <v>74</v>
      </c>
      <c r="F42" s="20" t="s">
        <v>246</v>
      </c>
      <c r="G42" s="38">
        <v>450</v>
      </c>
      <c r="H42" s="8" t="s">
        <v>14</v>
      </c>
      <c r="I42" s="31">
        <f t="shared" si="5"/>
        <v>40</v>
      </c>
      <c r="J42" s="32">
        <f t="shared" si="6"/>
        <v>18000</v>
      </c>
    </row>
    <row r="43" spans="1:10" x14ac:dyDescent="0.15">
      <c r="A43" s="8">
        <v>42</v>
      </c>
      <c r="B43" s="5" t="s">
        <v>101</v>
      </c>
      <c r="C43" s="6" t="s">
        <v>58</v>
      </c>
      <c r="D43" s="26">
        <v>900</v>
      </c>
      <c r="E43" s="27" t="s">
        <v>74</v>
      </c>
      <c r="F43" s="20" t="s">
        <v>246</v>
      </c>
      <c r="G43" s="38">
        <v>900</v>
      </c>
      <c r="H43" s="8" t="s">
        <v>14</v>
      </c>
      <c r="I43" s="31">
        <f t="shared" si="5"/>
        <v>40</v>
      </c>
      <c r="J43" s="32">
        <f t="shared" si="6"/>
        <v>36000</v>
      </c>
    </row>
    <row r="44" spans="1:10" x14ac:dyDescent="0.15">
      <c r="A44" s="8">
        <v>43</v>
      </c>
      <c r="B44" s="5" t="s">
        <v>102</v>
      </c>
      <c r="C44" s="6" t="s">
        <v>58</v>
      </c>
      <c r="D44" s="26">
        <v>350</v>
      </c>
      <c r="E44" s="27" t="s">
        <v>274</v>
      </c>
      <c r="F44" s="20" t="s">
        <v>246</v>
      </c>
      <c r="G44" s="38">
        <v>350</v>
      </c>
      <c r="H44" s="8" t="s">
        <v>14</v>
      </c>
      <c r="I44" s="31">
        <f t="shared" si="5"/>
        <v>29</v>
      </c>
      <c r="J44" s="32">
        <f t="shared" si="6"/>
        <v>10150</v>
      </c>
    </row>
    <row r="45" spans="1:10" x14ac:dyDescent="0.15">
      <c r="A45" s="8">
        <v>44</v>
      </c>
      <c r="B45" s="5" t="s">
        <v>103</v>
      </c>
      <c r="C45" s="6" t="s">
        <v>60</v>
      </c>
      <c r="D45" s="26">
        <v>7</v>
      </c>
      <c r="E45" s="27" t="s">
        <v>74</v>
      </c>
      <c r="F45" s="20" t="s">
        <v>246</v>
      </c>
      <c r="G45" s="38">
        <v>7</v>
      </c>
      <c r="H45" s="8" t="s">
        <v>14</v>
      </c>
      <c r="I45" s="31">
        <f t="shared" si="5"/>
        <v>40</v>
      </c>
      <c r="J45" s="32">
        <f t="shared" si="6"/>
        <v>280</v>
      </c>
    </row>
    <row r="46" spans="1:10" x14ac:dyDescent="0.15">
      <c r="A46" s="8">
        <v>45</v>
      </c>
      <c r="B46" s="5" t="s">
        <v>104</v>
      </c>
      <c r="C46" s="6" t="s">
        <v>61</v>
      </c>
      <c r="D46" s="26">
        <v>893.04</v>
      </c>
      <c r="E46" s="27" t="s">
        <v>74</v>
      </c>
      <c r="F46" s="20" t="s">
        <v>246</v>
      </c>
      <c r="G46" s="38">
        <v>893.04</v>
      </c>
      <c r="H46" s="8" t="s">
        <v>14</v>
      </c>
      <c r="I46" s="31">
        <f t="shared" si="5"/>
        <v>40</v>
      </c>
      <c r="J46" s="32">
        <f t="shared" si="6"/>
        <v>35721.599999999999</v>
      </c>
    </row>
    <row r="47" spans="1:10" x14ac:dyDescent="0.15">
      <c r="A47" s="8">
        <v>46</v>
      </c>
      <c r="B47" s="5" t="s">
        <v>6</v>
      </c>
      <c r="C47" s="6" t="s">
        <v>227</v>
      </c>
      <c r="D47" s="26">
        <v>300</v>
      </c>
      <c r="E47" s="27" t="s">
        <v>275</v>
      </c>
      <c r="F47" s="20" t="s">
        <v>246</v>
      </c>
      <c r="G47" s="38">
        <v>240</v>
      </c>
      <c r="H47" s="8" t="s">
        <v>14</v>
      </c>
      <c r="I47" s="31">
        <f t="shared" si="5"/>
        <v>21</v>
      </c>
      <c r="J47" s="32">
        <f t="shared" si="6"/>
        <v>6300</v>
      </c>
    </row>
    <row r="48" spans="1:10" x14ac:dyDescent="0.15">
      <c r="A48" s="8">
        <v>47</v>
      </c>
      <c r="B48" s="5" t="s">
        <v>105</v>
      </c>
      <c r="C48" s="6" t="s">
        <v>228</v>
      </c>
      <c r="D48" s="26">
        <v>1161.57</v>
      </c>
      <c r="E48" s="27" t="s">
        <v>82</v>
      </c>
      <c r="F48" s="20" t="s">
        <v>246</v>
      </c>
      <c r="G48" s="38">
        <v>1161.57</v>
      </c>
      <c r="H48" s="8" t="s">
        <v>14</v>
      </c>
      <c r="I48" s="31">
        <f t="shared" si="5"/>
        <v>9</v>
      </c>
      <c r="J48" s="32">
        <f t="shared" si="6"/>
        <v>10454.129999999999</v>
      </c>
    </row>
    <row r="49" spans="1:10" x14ac:dyDescent="0.15">
      <c r="A49" s="8">
        <v>48</v>
      </c>
      <c r="B49" s="5" t="s">
        <v>106</v>
      </c>
      <c r="C49" s="6" t="s">
        <v>228</v>
      </c>
      <c r="D49" s="26">
        <v>300</v>
      </c>
      <c r="E49" s="27">
        <v>43218</v>
      </c>
      <c r="F49" s="20" t="s">
        <v>246</v>
      </c>
      <c r="G49" s="38">
        <v>300</v>
      </c>
      <c r="H49" s="8" t="s">
        <v>14</v>
      </c>
      <c r="I49" s="31">
        <f t="shared" si="5"/>
        <v>-19</v>
      </c>
      <c r="J49" s="32">
        <f t="shared" si="6"/>
        <v>-5700</v>
      </c>
    </row>
    <row r="50" spans="1:10" x14ac:dyDescent="0.15">
      <c r="A50" s="8">
        <v>49</v>
      </c>
      <c r="B50" s="5" t="s">
        <v>107</v>
      </c>
      <c r="C50" s="6" t="s">
        <v>229</v>
      </c>
      <c r="D50" s="26">
        <v>300</v>
      </c>
      <c r="E50" s="27">
        <v>43218</v>
      </c>
      <c r="F50" s="20" t="s">
        <v>246</v>
      </c>
      <c r="G50" s="38">
        <v>300</v>
      </c>
      <c r="H50" s="8" t="s">
        <v>14</v>
      </c>
      <c r="I50" s="31">
        <f t="shared" si="5"/>
        <v>-19</v>
      </c>
      <c r="J50" s="32">
        <f t="shared" si="6"/>
        <v>-5700</v>
      </c>
    </row>
    <row r="51" spans="1:10" x14ac:dyDescent="0.15">
      <c r="A51" s="8">
        <v>50</v>
      </c>
      <c r="B51" s="5" t="s">
        <v>108</v>
      </c>
      <c r="C51" s="6" t="s">
        <v>230</v>
      </c>
      <c r="D51" s="26">
        <v>660</v>
      </c>
      <c r="E51" s="27">
        <v>43185</v>
      </c>
      <c r="F51" s="20" t="s">
        <v>246</v>
      </c>
      <c r="G51" s="38">
        <v>660</v>
      </c>
      <c r="H51" s="8" t="s">
        <v>14</v>
      </c>
      <c r="I51" s="31">
        <f t="shared" si="5"/>
        <v>14</v>
      </c>
      <c r="J51" s="32">
        <f t="shared" si="6"/>
        <v>9240</v>
      </c>
    </row>
    <row r="52" spans="1:10" x14ac:dyDescent="0.15">
      <c r="A52" s="8">
        <v>51</v>
      </c>
      <c r="B52" s="5" t="s">
        <v>109</v>
      </c>
      <c r="C52" s="6" t="s">
        <v>77</v>
      </c>
      <c r="D52" s="26">
        <v>150</v>
      </c>
      <c r="E52" s="27" t="s">
        <v>74</v>
      </c>
      <c r="F52" s="20" t="s">
        <v>246</v>
      </c>
      <c r="G52" s="38">
        <v>150</v>
      </c>
      <c r="H52" s="8" t="s">
        <v>14</v>
      </c>
      <c r="I52" s="31">
        <f t="shared" si="5"/>
        <v>40</v>
      </c>
      <c r="J52" s="32">
        <f t="shared" si="6"/>
        <v>6000</v>
      </c>
    </row>
    <row r="53" spans="1:10" x14ac:dyDescent="0.15">
      <c r="A53" s="8">
        <v>52</v>
      </c>
      <c r="B53" s="5" t="s">
        <v>110</v>
      </c>
      <c r="C53" s="6" t="s">
        <v>77</v>
      </c>
      <c r="D53" s="26">
        <v>300</v>
      </c>
      <c r="E53" s="27" t="s">
        <v>91</v>
      </c>
      <c r="F53" s="20" t="s">
        <v>246</v>
      </c>
      <c r="G53" s="38">
        <v>300</v>
      </c>
      <c r="H53" s="8" t="s">
        <v>14</v>
      </c>
      <c r="I53" s="31">
        <f t="shared" si="5"/>
        <v>11</v>
      </c>
      <c r="J53" s="32">
        <f t="shared" si="6"/>
        <v>3300</v>
      </c>
    </row>
    <row r="54" spans="1:10" x14ac:dyDescent="0.15">
      <c r="A54" s="8">
        <v>53</v>
      </c>
      <c r="B54" s="5" t="s">
        <v>111</v>
      </c>
      <c r="C54" s="6" t="s">
        <v>77</v>
      </c>
      <c r="D54" s="26">
        <v>750</v>
      </c>
      <c r="E54" s="27" t="s">
        <v>74</v>
      </c>
      <c r="F54" s="20" t="s">
        <v>246</v>
      </c>
      <c r="G54" s="38">
        <v>750</v>
      </c>
      <c r="H54" s="8" t="s">
        <v>14</v>
      </c>
      <c r="I54" s="31">
        <f t="shared" si="5"/>
        <v>40</v>
      </c>
      <c r="J54" s="32">
        <f t="shared" si="6"/>
        <v>30000</v>
      </c>
    </row>
    <row r="55" spans="1:10" x14ac:dyDescent="0.15">
      <c r="A55" s="8">
        <v>54</v>
      </c>
      <c r="B55" s="5" t="s">
        <v>112</v>
      </c>
      <c r="C55" s="6" t="s">
        <v>231</v>
      </c>
      <c r="D55" s="26">
        <v>738.32</v>
      </c>
      <c r="E55" s="27">
        <v>43159</v>
      </c>
      <c r="F55" s="20" t="s">
        <v>249</v>
      </c>
      <c r="G55" s="38">
        <v>738.32</v>
      </c>
      <c r="H55" s="8" t="s">
        <v>14</v>
      </c>
      <c r="I55" s="31">
        <f t="shared" si="5"/>
        <v>43</v>
      </c>
      <c r="J55" s="32">
        <f t="shared" si="6"/>
        <v>31747.760000000002</v>
      </c>
    </row>
    <row r="56" spans="1:10" x14ac:dyDescent="0.15">
      <c r="A56" s="8">
        <v>55</v>
      </c>
      <c r="B56" s="5" t="s">
        <v>113</v>
      </c>
      <c r="C56" s="6" t="s">
        <v>63</v>
      </c>
      <c r="D56" s="26">
        <v>50</v>
      </c>
      <c r="E56" s="27" t="s">
        <v>74</v>
      </c>
      <c r="F56" s="20" t="s">
        <v>246</v>
      </c>
      <c r="G56" s="38">
        <v>50</v>
      </c>
      <c r="H56" s="8" t="s">
        <v>14</v>
      </c>
      <c r="I56" s="31">
        <f t="shared" si="5"/>
        <v>40</v>
      </c>
      <c r="J56" s="32">
        <f t="shared" si="6"/>
        <v>2000</v>
      </c>
    </row>
    <row r="57" spans="1:10" x14ac:dyDescent="0.15">
      <c r="A57" s="8">
        <v>56</v>
      </c>
      <c r="B57" s="5" t="s">
        <v>114</v>
      </c>
      <c r="C57" s="6" t="s">
        <v>63</v>
      </c>
      <c r="D57" s="26">
        <v>1681.38</v>
      </c>
      <c r="E57" s="27" t="s">
        <v>74</v>
      </c>
      <c r="F57" s="20" t="s">
        <v>246</v>
      </c>
      <c r="G57" s="38">
        <v>1681.38</v>
      </c>
      <c r="H57" s="8" t="s">
        <v>14</v>
      </c>
      <c r="I57" s="31">
        <f t="shared" si="5"/>
        <v>40</v>
      </c>
      <c r="J57" s="32">
        <f t="shared" si="6"/>
        <v>67255.200000000012</v>
      </c>
    </row>
    <row r="58" spans="1:10" x14ac:dyDescent="0.15">
      <c r="A58" s="8">
        <v>57</v>
      </c>
      <c r="B58" s="5" t="s">
        <v>115</v>
      </c>
      <c r="C58" s="6" t="s">
        <v>63</v>
      </c>
      <c r="D58" s="26">
        <v>580</v>
      </c>
      <c r="E58" s="27" t="s">
        <v>74</v>
      </c>
      <c r="F58" s="20" t="s">
        <v>246</v>
      </c>
      <c r="G58" s="38">
        <v>580</v>
      </c>
      <c r="H58" s="8" t="s">
        <v>14</v>
      </c>
      <c r="I58" s="31">
        <f t="shared" si="5"/>
        <v>40</v>
      </c>
      <c r="J58" s="32">
        <f t="shared" si="6"/>
        <v>23200</v>
      </c>
    </row>
    <row r="59" spans="1:10" x14ac:dyDescent="0.15">
      <c r="A59" s="8">
        <v>58</v>
      </c>
      <c r="B59" s="5" t="s">
        <v>116</v>
      </c>
      <c r="C59" s="6" t="s">
        <v>63</v>
      </c>
      <c r="D59" s="26">
        <v>409.2</v>
      </c>
      <c r="E59" s="27">
        <v>43159</v>
      </c>
      <c r="F59" s="20" t="s">
        <v>248</v>
      </c>
      <c r="G59" s="38">
        <v>409.2</v>
      </c>
      <c r="H59" s="8" t="s">
        <v>14</v>
      </c>
      <c r="I59" s="31">
        <f t="shared" si="5"/>
        <v>42</v>
      </c>
      <c r="J59" s="32">
        <f t="shared" si="6"/>
        <v>17186.399999999998</v>
      </c>
    </row>
    <row r="60" spans="1:10" x14ac:dyDescent="0.15">
      <c r="A60" s="8">
        <v>59</v>
      </c>
      <c r="B60" s="5" t="s">
        <v>117</v>
      </c>
      <c r="C60" s="6" t="s">
        <v>63</v>
      </c>
      <c r="D60" s="26">
        <v>890</v>
      </c>
      <c r="E60" s="27" t="s">
        <v>82</v>
      </c>
      <c r="F60" s="20" t="s">
        <v>246</v>
      </c>
      <c r="G60" s="38">
        <v>890</v>
      </c>
      <c r="H60" s="8" t="s">
        <v>14</v>
      </c>
      <c r="I60" s="31">
        <f t="shared" si="5"/>
        <v>9</v>
      </c>
      <c r="J60" s="32">
        <f t="shared" si="6"/>
        <v>8010</v>
      </c>
    </row>
    <row r="61" spans="1:10" x14ac:dyDescent="0.15">
      <c r="A61" s="8">
        <v>60</v>
      </c>
      <c r="B61" s="5" t="s">
        <v>118</v>
      </c>
      <c r="C61" s="6" t="s">
        <v>64</v>
      </c>
      <c r="D61" s="26">
        <v>207</v>
      </c>
      <c r="E61" s="27" t="s">
        <v>92</v>
      </c>
      <c r="F61" s="20" t="s">
        <v>257</v>
      </c>
      <c r="G61" s="38">
        <v>207</v>
      </c>
      <c r="H61" s="8" t="s">
        <v>14</v>
      </c>
      <c r="I61" s="31">
        <f t="shared" si="5"/>
        <v>-3</v>
      </c>
      <c r="J61" s="32">
        <f t="shared" si="6"/>
        <v>-621</v>
      </c>
    </row>
    <row r="62" spans="1:10" x14ac:dyDescent="0.15">
      <c r="A62" s="8">
        <v>61</v>
      </c>
      <c r="B62" s="5" t="s">
        <v>119</v>
      </c>
      <c r="C62" s="6" t="s">
        <v>64</v>
      </c>
      <c r="D62" s="26">
        <v>245</v>
      </c>
      <c r="E62" s="27">
        <v>43190</v>
      </c>
      <c r="F62" s="20" t="s">
        <v>248</v>
      </c>
      <c r="G62" s="38">
        <v>245</v>
      </c>
      <c r="H62" s="8" t="s">
        <v>14</v>
      </c>
      <c r="I62" s="31">
        <f t="shared" si="5"/>
        <v>11</v>
      </c>
      <c r="J62" s="32">
        <f t="shared" si="6"/>
        <v>2695</v>
      </c>
    </row>
    <row r="63" spans="1:10" x14ac:dyDescent="0.15">
      <c r="A63" s="8">
        <v>62</v>
      </c>
      <c r="B63" s="5" t="s">
        <v>120</v>
      </c>
      <c r="C63" s="6" t="s">
        <v>66</v>
      </c>
      <c r="D63" s="26">
        <v>300</v>
      </c>
      <c r="E63" s="27" t="s">
        <v>90</v>
      </c>
      <c r="F63" s="20" t="s">
        <v>246</v>
      </c>
      <c r="G63" s="38">
        <v>300</v>
      </c>
      <c r="H63" s="8" t="s">
        <v>14</v>
      </c>
      <c r="I63" s="31">
        <f t="shared" si="5"/>
        <v>4</v>
      </c>
      <c r="J63" s="32">
        <f t="shared" si="6"/>
        <v>1200</v>
      </c>
    </row>
    <row r="64" spans="1:10" x14ac:dyDescent="0.15">
      <c r="A64" s="8">
        <v>63</v>
      </c>
      <c r="B64" s="5" t="s">
        <v>121</v>
      </c>
      <c r="C64" s="6" t="s">
        <v>66</v>
      </c>
      <c r="D64" s="26">
        <v>300</v>
      </c>
      <c r="E64" s="27" t="s">
        <v>90</v>
      </c>
      <c r="F64" s="20" t="s">
        <v>246</v>
      </c>
      <c r="G64" s="38">
        <v>300</v>
      </c>
      <c r="H64" s="8" t="s">
        <v>14</v>
      </c>
      <c r="I64" s="31">
        <f t="shared" si="5"/>
        <v>4</v>
      </c>
      <c r="J64" s="32">
        <f t="shared" si="6"/>
        <v>1200</v>
      </c>
    </row>
    <row r="65" spans="1:10" x14ac:dyDescent="0.15">
      <c r="A65" s="8">
        <v>64</v>
      </c>
      <c r="B65" s="5" t="s">
        <v>122</v>
      </c>
      <c r="C65" s="6" t="s">
        <v>232</v>
      </c>
      <c r="D65" s="26">
        <v>305.74</v>
      </c>
      <c r="E65" s="27" t="s">
        <v>79</v>
      </c>
      <c r="F65" s="20" t="s">
        <v>246</v>
      </c>
      <c r="G65" s="38">
        <v>260.58999999999997</v>
      </c>
      <c r="H65" s="8" t="s">
        <v>14</v>
      </c>
      <c r="I65" s="31">
        <f t="shared" si="5"/>
        <v>34</v>
      </c>
      <c r="J65" s="32">
        <f t="shared" si="6"/>
        <v>10395.16</v>
      </c>
    </row>
    <row r="66" spans="1:10" x14ac:dyDescent="0.15">
      <c r="A66" s="8">
        <v>65</v>
      </c>
      <c r="B66" s="5" t="s">
        <v>123</v>
      </c>
      <c r="C66" s="6" t="s">
        <v>232</v>
      </c>
      <c r="D66" s="26">
        <v>305.74</v>
      </c>
      <c r="E66" s="27" t="s">
        <v>79</v>
      </c>
      <c r="F66" s="20" t="s">
        <v>246</v>
      </c>
      <c r="G66" s="38">
        <v>260.58999999999997</v>
      </c>
      <c r="H66" s="8" t="s">
        <v>14</v>
      </c>
      <c r="I66" s="31">
        <f t="shared" si="5"/>
        <v>34</v>
      </c>
      <c r="J66" s="32">
        <f t="shared" si="6"/>
        <v>10395.16</v>
      </c>
    </row>
    <row r="67" spans="1:10" x14ac:dyDescent="0.15">
      <c r="A67" s="8">
        <v>66</v>
      </c>
      <c r="B67" s="5" t="s">
        <v>124</v>
      </c>
      <c r="C67" s="6" t="s">
        <v>232</v>
      </c>
      <c r="D67" s="26">
        <v>7</v>
      </c>
      <c r="E67" s="27">
        <v>43177</v>
      </c>
      <c r="F67" s="20" t="s">
        <v>246</v>
      </c>
      <c r="G67" s="38">
        <v>7</v>
      </c>
      <c r="H67" s="8" t="s">
        <v>14</v>
      </c>
      <c r="I67" s="31">
        <f t="shared" si="5"/>
        <v>22</v>
      </c>
      <c r="J67" s="32">
        <f t="shared" si="6"/>
        <v>154</v>
      </c>
    </row>
    <row r="68" spans="1:10" x14ac:dyDescent="0.15">
      <c r="A68" s="8">
        <v>67</v>
      </c>
      <c r="B68" s="5" t="s">
        <v>125</v>
      </c>
      <c r="C68" s="6" t="s">
        <v>232</v>
      </c>
      <c r="D68" s="26">
        <v>20.260000000000002</v>
      </c>
      <c r="E68" s="27">
        <v>43220</v>
      </c>
      <c r="F68" s="20" t="s">
        <v>258</v>
      </c>
      <c r="G68" s="38">
        <v>20.260000000000002</v>
      </c>
      <c r="H68" s="8" t="s">
        <v>14</v>
      </c>
      <c r="I68" s="31">
        <f t="shared" si="5"/>
        <v>2</v>
      </c>
      <c r="J68" s="32">
        <f t="shared" si="6"/>
        <v>40.520000000000003</v>
      </c>
    </row>
    <row r="69" spans="1:10" x14ac:dyDescent="0.15">
      <c r="A69" s="8">
        <v>68</v>
      </c>
      <c r="B69" s="5" t="s">
        <v>126</v>
      </c>
      <c r="C69" s="6" t="s">
        <v>233</v>
      </c>
      <c r="D69" s="26">
        <v>375</v>
      </c>
      <c r="E69" s="27" t="s">
        <v>276</v>
      </c>
      <c r="F69" s="20" t="s">
        <v>257</v>
      </c>
      <c r="G69" s="38">
        <v>375</v>
      </c>
      <c r="H69" s="8" t="s">
        <v>14</v>
      </c>
      <c r="I69" s="31">
        <f t="shared" si="5"/>
        <v>20</v>
      </c>
      <c r="J69" s="32">
        <f t="shared" si="6"/>
        <v>7500</v>
      </c>
    </row>
    <row r="70" spans="1:10" x14ac:dyDescent="0.15">
      <c r="A70" s="8">
        <v>69</v>
      </c>
      <c r="B70" s="5" t="s">
        <v>127</v>
      </c>
      <c r="C70" s="6" t="s">
        <v>67</v>
      </c>
      <c r="D70" s="26">
        <v>300</v>
      </c>
      <c r="E70" s="27" t="s">
        <v>277</v>
      </c>
      <c r="F70" s="20" t="s">
        <v>257</v>
      </c>
      <c r="G70" s="38">
        <v>300</v>
      </c>
      <c r="H70" s="8" t="s">
        <v>14</v>
      </c>
      <c r="I70" s="31">
        <f t="shared" si="5"/>
        <v>19</v>
      </c>
      <c r="J70" s="32">
        <f t="shared" si="6"/>
        <v>5700</v>
      </c>
    </row>
    <row r="71" spans="1:10" x14ac:dyDescent="0.15">
      <c r="A71" s="8">
        <v>70</v>
      </c>
      <c r="B71" s="5" t="s">
        <v>128</v>
      </c>
      <c r="C71" s="6" t="s">
        <v>69</v>
      </c>
      <c r="D71" s="26">
        <v>426.5</v>
      </c>
      <c r="E71" s="27" t="s">
        <v>86</v>
      </c>
      <c r="F71" s="20" t="s">
        <v>246</v>
      </c>
      <c r="G71" s="38">
        <v>426.5</v>
      </c>
      <c r="H71" s="8" t="s">
        <v>14</v>
      </c>
      <c r="I71" s="31">
        <f t="shared" si="5"/>
        <v>28</v>
      </c>
      <c r="J71" s="32">
        <f t="shared" si="6"/>
        <v>11942</v>
      </c>
    </row>
    <row r="72" spans="1:10" x14ac:dyDescent="0.15">
      <c r="A72" s="8">
        <v>71</v>
      </c>
      <c r="B72" s="5" t="s">
        <v>129</v>
      </c>
      <c r="C72" s="6" t="s">
        <v>81</v>
      </c>
      <c r="D72" s="26">
        <v>26</v>
      </c>
      <c r="E72" s="27" t="s">
        <v>278</v>
      </c>
      <c r="F72" s="20" t="s">
        <v>248</v>
      </c>
      <c r="G72" s="38">
        <v>26</v>
      </c>
      <c r="H72" s="8" t="s">
        <v>14</v>
      </c>
      <c r="I72" s="31">
        <f t="shared" si="5"/>
        <v>27</v>
      </c>
      <c r="J72" s="32">
        <f t="shared" si="6"/>
        <v>702</v>
      </c>
    </row>
    <row r="73" spans="1:10" x14ac:dyDescent="0.15">
      <c r="A73" s="8">
        <v>72</v>
      </c>
      <c r="B73" s="5" t="s">
        <v>130</v>
      </c>
      <c r="C73" s="6" t="s">
        <v>234</v>
      </c>
      <c r="D73" s="26">
        <v>1331.18</v>
      </c>
      <c r="E73" s="27">
        <v>43216</v>
      </c>
      <c r="F73" s="20" t="s">
        <v>258</v>
      </c>
      <c r="G73" s="38">
        <v>1331.18</v>
      </c>
      <c r="H73" s="8" t="s">
        <v>14</v>
      </c>
      <c r="I73" s="31">
        <f t="shared" si="5"/>
        <v>6</v>
      </c>
      <c r="J73" s="32">
        <f t="shared" si="6"/>
        <v>7987.08</v>
      </c>
    </row>
    <row r="74" spans="1:10" x14ac:dyDescent="0.15">
      <c r="A74" s="8">
        <v>73</v>
      </c>
      <c r="B74" s="5" t="s">
        <v>131</v>
      </c>
      <c r="C74" s="6" t="s">
        <v>72</v>
      </c>
      <c r="D74" s="26">
        <v>750</v>
      </c>
      <c r="E74" s="27">
        <v>43182</v>
      </c>
      <c r="F74" s="20" t="s">
        <v>248</v>
      </c>
      <c r="G74" s="38">
        <v>750</v>
      </c>
      <c r="H74" s="8" t="s">
        <v>14</v>
      </c>
      <c r="I74" s="31">
        <f t="shared" si="5"/>
        <v>19</v>
      </c>
      <c r="J74" s="32">
        <f t="shared" si="6"/>
        <v>14250</v>
      </c>
    </row>
    <row r="75" spans="1:10" x14ac:dyDescent="0.15">
      <c r="A75" s="8">
        <v>74</v>
      </c>
      <c r="B75" s="5" t="s">
        <v>132</v>
      </c>
      <c r="C75" s="6" t="s">
        <v>72</v>
      </c>
      <c r="D75" s="26">
        <v>5600</v>
      </c>
      <c r="E75" s="27" t="s">
        <v>82</v>
      </c>
      <c r="F75" s="20" t="s">
        <v>249</v>
      </c>
      <c r="G75" s="38">
        <v>5600</v>
      </c>
      <c r="H75" s="8" t="s">
        <v>14</v>
      </c>
      <c r="I75" s="31">
        <f t="shared" si="5"/>
        <v>12</v>
      </c>
      <c r="J75" s="32">
        <f t="shared" si="6"/>
        <v>67200</v>
      </c>
    </row>
    <row r="76" spans="1:10" x14ac:dyDescent="0.15">
      <c r="A76" s="8">
        <v>75</v>
      </c>
      <c r="B76" s="5" t="s">
        <v>133</v>
      </c>
      <c r="C76" s="6" t="s">
        <v>74</v>
      </c>
      <c r="D76" s="26">
        <v>806.02</v>
      </c>
      <c r="E76" s="27">
        <v>43190</v>
      </c>
      <c r="F76" s="20" t="s">
        <v>248</v>
      </c>
      <c r="G76" s="38">
        <v>806.02</v>
      </c>
      <c r="H76" s="8" t="s">
        <v>14</v>
      </c>
      <c r="I76" s="31">
        <f t="shared" si="5"/>
        <v>11</v>
      </c>
      <c r="J76" s="32">
        <f t="shared" si="6"/>
        <v>8866.2199999999993</v>
      </c>
    </row>
    <row r="77" spans="1:10" x14ac:dyDescent="0.15">
      <c r="A77" s="8">
        <v>76</v>
      </c>
      <c r="B77" s="5" t="s">
        <v>134</v>
      </c>
      <c r="C77" s="6" t="s">
        <v>74</v>
      </c>
      <c r="D77" s="26">
        <v>96</v>
      </c>
      <c r="E77" s="27" t="s">
        <v>82</v>
      </c>
      <c r="F77" s="20" t="s">
        <v>248</v>
      </c>
      <c r="G77" s="38">
        <v>96</v>
      </c>
      <c r="H77" s="8" t="s">
        <v>14</v>
      </c>
      <c r="I77" s="31">
        <f t="shared" si="5"/>
        <v>11</v>
      </c>
      <c r="J77" s="32">
        <f t="shared" si="6"/>
        <v>1056</v>
      </c>
    </row>
    <row r="78" spans="1:10" x14ac:dyDescent="0.15">
      <c r="A78" s="8">
        <v>77</v>
      </c>
      <c r="B78" s="5" t="s">
        <v>135</v>
      </c>
      <c r="C78" s="6" t="s">
        <v>74</v>
      </c>
      <c r="D78" s="26">
        <v>1681.38</v>
      </c>
      <c r="E78" s="27" t="s">
        <v>241</v>
      </c>
      <c r="F78" s="20" t="s">
        <v>246</v>
      </c>
      <c r="G78" s="38">
        <v>1681.38</v>
      </c>
      <c r="H78" s="8" t="s">
        <v>14</v>
      </c>
      <c r="I78" s="31">
        <f t="shared" si="5"/>
        <v>12</v>
      </c>
      <c r="J78" s="32">
        <f t="shared" si="6"/>
        <v>20176.560000000001</v>
      </c>
    </row>
    <row r="79" spans="1:10" x14ac:dyDescent="0.15">
      <c r="A79" s="8">
        <v>78</v>
      </c>
      <c r="B79" s="5" t="s">
        <v>136</v>
      </c>
      <c r="C79" s="6">
        <v>43159</v>
      </c>
      <c r="D79" s="26">
        <v>378</v>
      </c>
      <c r="E79" s="27" t="s">
        <v>82</v>
      </c>
      <c r="F79" s="20" t="s">
        <v>246</v>
      </c>
      <c r="G79" s="38">
        <v>378</v>
      </c>
      <c r="H79" s="8" t="s">
        <v>14</v>
      </c>
      <c r="I79" s="31">
        <f t="shared" si="5"/>
        <v>9</v>
      </c>
      <c r="J79" s="32">
        <f t="shared" si="6"/>
        <v>3402</v>
      </c>
    </row>
    <row r="80" spans="1:10" x14ac:dyDescent="0.15">
      <c r="A80" s="8">
        <v>79</v>
      </c>
      <c r="B80" s="5" t="s">
        <v>137</v>
      </c>
      <c r="C80" s="6" t="s">
        <v>74</v>
      </c>
      <c r="D80" s="26">
        <v>1150</v>
      </c>
      <c r="E80" s="27" t="s">
        <v>82</v>
      </c>
      <c r="F80" s="20" t="s">
        <v>246</v>
      </c>
      <c r="G80" s="38">
        <v>1150</v>
      </c>
      <c r="H80" s="8" t="s">
        <v>14</v>
      </c>
      <c r="I80" s="31">
        <f t="shared" si="5"/>
        <v>9</v>
      </c>
      <c r="J80" s="32">
        <f t="shared" si="6"/>
        <v>10350</v>
      </c>
    </row>
    <row r="81" spans="1:10" x14ac:dyDescent="0.15">
      <c r="A81" s="8">
        <v>80</v>
      </c>
      <c r="B81" s="5" t="s">
        <v>138</v>
      </c>
      <c r="C81" s="6" t="s">
        <v>74</v>
      </c>
      <c r="D81" s="26">
        <v>2350</v>
      </c>
      <c r="E81" s="27" t="s">
        <v>82</v>
      </c>
      <c r="F81" s="20" t="s">
        <v>246</v>
      </c>
      <c r="G81" s="38">
        <v>2350</v>
      </c>
      <c r="H81" s="8" t="s">
        <v>14</v>
      </c>
      <c r="I81" s="31">
        <f t="shared" si="5"/>
        <v>9</v>
      </c>
      <c r="J81" s="32">
        <f t="shared" si="6"/>
        <v>21150</v>
      </c>
    </row>
    <row r="82" spans="1:10" x14ac:dyDescent="0.15">
      <c r="A82" s="8">
        <v>81</v>
      </c>
      <c r="B82" s="5" t="s">
        <v>139</v>
      </c>
      <c r="C82" s="6" t="s">
        <v>74</v>
      </c>
      <c r="D82" s="26">
        <v>39.67</v>
      </c>
      <c r="E82" s="27" t="s">
        <v>82</v>
      </c>
      <c r="F82" s="20" t="s">
        <v>248</v>
      </c>
      <c r="G82" s="38">
        <v>39.67</v>
      </c>
      <c r="H82" s="8" t="s">
        <v>14</v>
      </c>
      <c r="I82" s="31">
        <f t="shared" si="5"/>
        <v>11</v>
      </c>
      <c r="J82" s="32">
        <f t="shared" si="6"/>
        <v>436.37</v>
      </c>
    </row>
    <row r="83" spans="1:10" x14ac:dyDescent="0.15">
      <c r="A83" s="8">
        <v>82</v>
      </c>
      <c r="B83" s="5" t="s">
        <v>140</v>
      </c>
      <c r="C83" s="6" t="s">
        <v>74</v>
      </c>
      <c r="D83" s="26">
        <v>860.43</v>
      </c>
      <c r="E83" s="27" t="s">
        <v>279</v>
      </c>
      <c r="F83" s="20" t="s">
        <v>257</v>
      </c>
      <c r="G83" s="38">
        <v>860.43</v>
      </c>
      <c r="H83" s="8" t="s">
        <v>14</v>
      </c>
      <c r="I83" s="31">
        <f t="shared" si="5"/>
        <v>-1</v>
      </c>
      <c r="J83" s="32">
        <f t="shared" si="6"/>
        <v>-860.43</v>
      </c>
    </row>
    <row r="84" spans="1:10" x14ac:dyDescent="0.15">
      <c r="A84" s="8">
        <v>83</v>
      </c>
      <c r="B84" s="5" t="s">
        <v>141</v>
      </c>
      <c r="C84" s="6" t="s">
        <v>74</v>
      </c>
      <c r="D84" s="26">
        <v>620</v>
      </c>
      <c r="E84" s="27" t="s">
        <v>82</v>
      </c>
      <c r="F84" s="20" t="s">
        <v>248</v>
      </c>
      <c r="G84" s="38">
        <v>620</v>
      </c>
      <c r="H84" s="8" t="s">
        <v>14</v>
      </c>
      <c r="I84" s="31">
        <f t="shared" si="5"/>
        <v>11</v>
      </c>
      <c r="J84" s="32">
        <f t="shared" si="6"/>
        <v>6820</v>
      </c>
    </row>
    <row r="85" spans="1:10" x14ac:dyDescent="0.15">
      <c r="A85" s="8">
        <v>84</v>
      </c>
      <c r="B85" s="5" t="s">
        <v>142</v>
      </c>
      <c r="C85" s="6" t="s">
        <v>84</v>
      </c>
      <c r="D85" s="26">
        <v>5600</v>
      </c>
      <c r="E85" s="27" t="s">
        <v>280</v>
      </c>
      <c r="F85" s="20" t="s">
        <v>246</v>
      </c>
      <c r="G85" s="38">
        <v>5600</v>
      </c>
      <c r="H85" s="8" t="s">
        <v>14</v>
      </c>
      <c r="I85" s="31">
        <f t="shared" si="5"/>
        <v>8</v>
      </c>
      <c r="J85" s="32">
        <f t="shared" si="6"/>
        <v>44800</v>
      </c>
    </row>
    <row r="86" spans="1:10" x14ac:dyDescent="0.15">
      <c r="A86" s="8">
        <v>85</v>
      </c>
      <c r="B86" s="5" t="s">
        <v>143</v>
      </c>
      <c r="C86" s="6" t="s">
        <v>89</v>
      </c>
      <c r="D86" s="26">
        <v>1993.34</v>
      </c>
      <c r="E86" s="27" t="s">
        <v>92</v>
      </c>
      <c r="F86" s="20" t="s">
        <v>257</v>
      </c>
      <c r="G86" s="38">
        <v>1610.01</v>
      </c>
      <c r="H86" s="8" t="s">
        <v>14</v>
      </c>
      <c r="I86" s="31">
        <f t="shared" si="5"/>
        <v>-3</v>
      </c>
      <c r="J86" s="32">
        <f t="shared" si="6"/>
        <v>-5980.0199999999995</v>
      </c>
    </row>
    <row r="87" spans="1:10" x14ac:dyDescent="0.15">
      <c r="A87" s="8">
        <v>86</v>
      </c>
      <c r="B87" s="5" t="s">
        <v>144</v>
      </c>
      <c r="C87" s="6" t="s">
        <v>89</v>
      </c>
      <c r="D87" s="26">
        <v>760</v>
      </c>
      <c r="E87" s="27" t="s">
        <v>92</v>
      </c>
      <c r="F87" s="20" t="s">
        <v>244</v>
      </c>
      <c r="G87" s="38">
        <v>760</v>
      </c>
      <c r="H87" s="8" t="s">
        <v>14</v>
      </c>
      <c r="I87" s="31">
        <f t="shared" si="5"/>
        <v>-26</v>
      </c>
      <c r="J87" s="32">
        <f t="shared" si="6"/>
        <v>-19760</v>
      </c>
    </row>
    <row r="88" spans="1:10" x14ac:dyDescent="0.15">
      <c r="A88" s="8">
        <v>87</v>
      </c>
      <c r="B88" s="5" t="s">
        <v>145</v>
      </c>
      <c r="C88" s="6" t="s">
        <v>89</v>
      </c>
      <c r="D88" s="26">
        <v>11000</v>
      </c>
      <c r="E88" s="27">
        <v>43220</v>
      </c>
      <c r="F88" s="20" t="s">
        <v>248</v>
      </c>
      <c r="G88" s="38">
        <v>11000</v>
      </c>
      <c r="H88" s="8" t="s">
        <v>14</v>
      </c>
      <c r="I88" s="31">
        <f t="shared" si="5"/>
        <v>-19</v>
      </c>
      <c r="J88" s="32">
        <f t="shared" si="6"/>
        <v>-209000</v>
      </c>
    </row>
    <row r="89" spans="1:10" x14ac:dyDescent="0.15">
      <c r="A89" s="8">
        <v>88</v>
      </c>
      <c r="B89" s="5" t="s">
        <v>132</v>
      </c>
      <c r="C89" s="6" t="s">
        <v>89</v>
      </c>
      <c r="D89" s="26">
        <v>300</v>
      </c>
      <c r="E89" s="27">
        <v>43222</v>
      </c>
      <c r="F89" s="20" t="s">
        <v>257</v>
      </c>
      <c r="G89" s="38">
        <v>240</v>
      </c>
      <c r="H89" s="8" t="s">
        <v>14</v>
      </c>
      <c r="I89" s="31">
        <f t="shared" si="5"/>
        <v>-5</v>
      </c>
      <c r="J89" s="32">
        <f t="shared" si="6"/>
        <v>-1500</v>
      </c>
    </row>
    <row r="90" spans="1:10" x14ac:dyDescent="0.15">
      <c r="A90" s="8">
        <v>89</v>
      </c>
      <c r="B90" s="5" t="s">
        <v>146</v>
      </c>
      <c r="C90" s="6" t="s">
        <v>75</v>
      </c>
      <c r="D90" s="26">
        <v>6120</v>
      </c>
      <c r="E90" s="27" t="s">
        <v>92</v>
      </c>
      <c r="F90" s="20" t="s">
        <v>246</v>
      </c>
      <c r="G90" s="38">
        <v>4920</v>
      </c>
      <c r="H90" s="8" t="s">
        <v>14</v>
      </c>
      <c r="I90" s="31">
        <f t="shared" si="5"/>
        <v>-21</v>
      </c>
      <c r="J90" s="32">
        <f t="shared" si="6"/>
        <v>-128520</v>
      </c>
    </row>
    <row r="91" spans="1:10" x14ac:dyDescent="0.15">
      <c r="A91" s="8">
        <v>90</v>
      </c>
      <c r="B91" s="5" t="s">
        <v>147</v>
      </c>
      <c r="C91" s="6" t="s">
        <v>75</v>
      </c>
      <c r="D91" s="26">
        <v>207</v>
      </c>
      <c r="E91" s="27">
        <v>43195</v>
      </c>
      <c r="F91" s="20" t="s">
        <v>257</v>
      </c>
      <c r="G91" s="38">
        <v>207</v>
      </c>
      <c r="H91" s="8" t="s">
        <v>14</v>
      </c>
      <c r="I91" s="31">
        <f t="shared" si="5"/>
        <v>22</v>
      </c>
      <c r="J91" s="32">
        <f t="shared" si="6"/>
        <v>4554</v>
      </c>
    </row>
    <row r="92" spans="1:10" x14ac:dyDescent="0.15">
      <c r="A92" s="8">
        <v>91</v>
      </c>
      <c r="B92" s="5" t="s">
        <v>148</v>
      </c>
      <c r="C92" s="6" t="s">
        <v>75</v>
      </c>
      <c r="D92" s="26">
        <v>300</v>
      </c>
      <c r="E92" s="27" t="s">
        <v>281</v>
      </c>
      <c r="F92" s="20" t="s">
        <v>257</v>
      </c>
      <c r="G92" s="38">
        <v>300</v>
      </c>
      <c r="H92" s="8" t="s">
        <v>14</v>
      </c>
      <c r="I92" s="31">
        <f t="shared" si="5"/>
        <v>-8</v>
      </c>
      <c r="J92" s="32">
        <f t="shared" si="6"/>
        <v>-2400</v>
      </c>
    </row>
    <row r="93" spans="1:10" x14ac:dyDescent="0.15">
      <c r="A93" s="8">
        <v>92</v>
      </c>
      <c r="B93" s="5" t="s">
        <v>149</v>
      </c>
      <c r="C93" s="6" t="s">
        <v>79</v>
      </c>
      <c r="D93" s="26">
        <v>1594.67</v>
      </c>
      <c r="E93" s="27" t="s">
        <v>245</v>
      </c>
      <c r="F93" s="20" t="s">
        <v>246</v>
      </c>
      <c r="G93" s="38">
        <v>1288</v>
      </c>
      <c r="H93" s="8" t="s">
        <v>14</v>
      </c>
      <c r="I93" s="31">
        <f t="shared" si="5"/>
        <v>3</v>
      </c>
      <c r="J93" s="32">
        <f t="shared" si="6"/>
        <v>4784.01</v>
      </c>
    </row>
    <row r="94" spans="1:10" x14ac:dyDescent="0.15">
      <c r="A94" s="8">
        <v>93</v>
      </c>
      <c r="B94" s="5" t="s">
        <v>150</v>
      </c>
      <c r="C94" s="6" t="s">
        <v>235</v>
      </c>
      <c r="D94" s="26">
        <v>300</v>
      </c>
      <c r="E94" s="27" t="s">
        <v>282</v>
      </c>
      <c r="F94" s="20" t="s">
        <v>257</v>
      </c>
      <c r="G94" s="38">
        <v>300</v>
      </c>
      <c r="H94" s="8" t="s">
        <v>14</v>
      </c>
      <c r="I94" s="31">
        <f t="shared" si="5"/>
        <v>-10</v>
      </c>
      <c r="J94" s="32">
        <f t="shared" si="6"/>
        <v>-3000</v>
      </c>
    </row>
    <row r="95" spans="1:10" x14ac:dyDescent="0.15">
      <c r="A95" s="8">
        <v>94</v>
      </c>
      <c r="B95" s="5" t="s">
        <v>151</v>
      </c>
      <c r="C95" s="6" t="s">
        <v>85</v>
      </c>
      <c r="D95" s="26">
        <v>1594.67</v>
      </c>
      <c r="E95" s="27" t="s">
        <v>277</v>
      </c>
      <c r="F95" s="20" t="s">
        <v>246</v>
      </c>
      <c r="G95" s="38">
        <v>1288</v>
      </c>
      <c r="H95" s="8" t="s">
        <v>14</v>
      </c>
      <c r="I95" s="31">
        <f t="shared" si="5"/>
        <v>1</v>
      </c>
      <c r="J95" s="32">
        <f t="shared" si="6"/>
        <v>1594.67</v>
      </c>
    </row>
    <row r="96" spans="1:10" x14ac:dyDescent="0.15">
      <c r="A96" s="8">
        <v>95</v>
      </c>
      <c r="B96" s="5" t="s">
        <v>152</v>
      </c>
      <c r="C96" s="6" t="s">
        <v>76</v>
      </c>
      <c r="D96" s="26">
        <v>9000</v>
      </c>
      <c r="E96" s="27" t="s">
        <v>246</v>
      </c>
      <c r="F96" s="20" t="s">
        <v>246</v>
      </c>
      <c r="G96" s="38">
        <v>9000</v>
      </c>
      <c r="H96" s="8" t="s">
        <v>14</v>
      </c>
      <c r="I96" s="31">
        <f t="shared" si="5"/>
        <v>0</v>
      </c>
      <c r="J96" s="32">
        <f t="shared" si="6"/>
        <v>0</v>
      </c>
    </row>
    <row r="97" spans="1:10" x14ac:dyDescent="0.15">
      <c r="A97" s="8">
        <v>96</v>
      </c>
      <c r="B97" s="5" t="s">
        <v>153</v>
      </c>
      <c r="C97" s="6" t="s">
        <v>86</v>
      </c>
      <c r="D97" s="26">
        <v>167.45</v>
      </c>
      <c r="E97" s="27" t="s">
        <v>249</v>
      </c>
      <c r="F97" s="20" t="s">
        <v>257</v>
      </c>
      <c r="G97" s="38">
        <v>167.45</v>
      </c>
      <c r="H97" s="8" t="s">
        <v>14</v>
      </c>
      <c r="I97" s="31">
        <f t="shared" si="5"/>
        <v>15</v>
      </c>
      <c r="J97" s="32">
        <f t="shared" si="6"/>
        <v>2511.75</v>
      </c>
    </row>
    <row r="98" spans="1:10" x14ac:dyDescent="0.15">
      <c r="A98" s="8">
        <v>97</v>
      </c>
      <c r="B98" s="5" t="s">
        <v>154</v>
      </c>
      <c r="C98" s="6" t="s">
        <v>236</v>
      </c>
      <c r="D98" s="26">
        <v>255</v>
      </c>
      <c r="E98" s="27" t="s">
        <v>250</v>
      </c>
      <c r="F98" s="20" t="s">
        <v>246</v>
      </c>
      <c r="G98" s="38">
        <v>217.5</v>
      </c>
      <c r="H98" s="8" t="s">
        <v>14</v>
      </c>
      <c r="I98" s="31">
        <f t="shared" si="5"/>
        <v>-4</v>
      </c>
      <c r="J98" s="32">
        <f t="shared" si="6"/>
        <v>-1020</v>
      </c>
    </row>
    <row r="99" spans="1:10" x14ac:dyDescent="0.15">
      <c r="A99" s="8">
        <v>98</v>
      </c>
      <c r="B99" s="5" t="s">
        <v>97</v>
      </c>
      <c r="C99" s="6" t="s">
        <v>236</v>
      </c>
      <c r="D99" s="26">
        <v>2450</v>
      </c>
      <c r="E99" s="27" t="s">
        <v>92</v>
      </c>
      <c r="F99" s="20" t="s">
        <v>257</v>
      </c>
      <c r="G99" s="38">
        <v>2450</v>
      </c>
      <c r="H99" s="8" t="s">
        <v>14</v>
      </c>
      <c r="I99" s="31">
        <f t="shared" si="5"/>
        <v>-3</v>
      </c>
      <c r="J99" s="32">
        <f t="shared" si="6"/>
        <v>-7350</v>
      </c>
    </row>
    <row r="100" spans="1:10" x14ac:dyDescent="0.15">
      <c r="A100" s="8">
        <v>99</v>
      </c>
      <c r="B100" s="5" t="s">
        <v>155</v>
      </c>
      <c r="C100" s="6" t="s">
        <v>236</v>
      </c>
      <c r="D100" s="26">
        <v>420</v>
      </c>
      <c r="E100" s="27" t="s">
        <v>92</v>
      </c>
      <c r="F100" s="20" t="s">
        <v>257</v>
      </c>
      <c r="G100" s="38">
        <v>420</v>
      </c>
      <c r="H100" s="8" t="s">
        <v>14</v>
      </c>
      <c r="I100" s="31">
        <f t="shared" ref="I100:I163" si="7">F100-E100</f>
        <v>-3</v>
      </c>
      <c r="J100" s="32">
        <f t="shared" ref="J100:J163" si="8">I100*D100</f>
        <v>-1260</v>
      </c>
    </row>
    <row r="101" spans="1:10" x14ac:dyDescent="0.15">
      <c r="A101" s="8">
        <v>100</v>
      </c>
      <c r="B101" s="5" t="s">
        <v>156</v>
      </c>
      <c r="C101" s="6" t="s">
        <v>236</v>
      </c>
      <c r="D101" s="26">
        <v>470</v>
      </c>
      <c r="E101" s="27">
        <v>43203</v>
      </c>
      <c r="F101" s="20" t="s">
        <v>257</v>
      </c>
      <c r="G101" s="38">
        <v>470</v>
      </c>
      <c r="H101" s="8" t="s">
        <v>14</v>
      </c>
      <c r="I101" s="31">
        <f t="shared" si="7"/>
        <v>14</v>
      </c>
      <c r="J101" s="32">
        <f t="shared" si="8"/>
        <v>6580</v>
      </c>
    </row>
    <row r="102" spans="1:10" x14ac:dyDescent="0.15">
      <c r="A102" s="8">
        <v>101</v>
      </c>
      <c r="B102" s="5" t="s">
        <v>157</v>
      </c>
      <c r="C102" s="6" t="s">
        <v>237</v>
      </c>
      <c r="D102" s="26">
        <v>3960</v>
      </c>
      <c r="E102" s="27" t="s">
        <v>92</v>
      </c>
      <c r="F102" s="20" t="s">
        <v>257</v>
      </c>
      <c r="G102" s="38">
        <v>3960</v>
      </c>
      <c r="H102" s="8" t="s">
        <v>14</v>
      </c>
      <c r="I102" s="31">
        <f t="shared" si="7"/>
        <v>-3</v>
      </c>
      <c r="J102" s="32">
        <f t="shared" si="8"/>
        <v>-11880</v>
      </c>
    </row>
    <row r="103" spans="1:10" x14ac:dyDescent="0.15">
      <c r="A103" s="8">
        <v>102</v>
      </c>
      <c r="B103" s="5" t="s">
        <v>158</v>
      </c>
      <c r="C103" s="6" t="s">
        <v>237</v>
      </c>
      <c r="D103" s="26">
        <v>2845</v>
      </c>
      <c r="E103" s="27" t="s">
        <v>283</v>
      </c>
      <c r="F103" s="20" t="s">
        <v>250</v>
      </c>
      <c r="G103" s="38">
        <v>2845</v>
      </c>
      <c r="H103" s="8" t="s">
        <v>14</v>
      </c>
      <c r="I103" s="31">
        <f t="shared" si="7"/>
        <v>-1</v>
      </c>
      <c r="J103" s="32">
        <f t="shared" si="8"/>
        <v>-2845</v>
      </c>
    </row>
    <row r="104" spans="1:10" x14ac:dyDescent="0.15">
      <c r="A104" s="8">
        <v>103</v>
      </c>
      <c r="B104" s="5" t="s">
        <v>159</v>
      </c>
      <c r="C104" s="6" t="s">
        <v>237</v>
      </c>
      <c r="D104" s="26">
        <v>74</v>
      </c>
      <c r="E104" s="27">
        <v>43234</v>
      </c>
      <c r="F104" s="20" t="s">
        <v>257</v>
      </c>
      <c r="G104" s="38">
        <v>74</v>
      </c>
      <c r="H104" s="8" t="s">
        <v>14</v>
      </c>
      <c r="I104" s="31">
        <f t="shared" si="7"/>
        <v>-17</v>
      </c>
      <c r="J104" s="32">
        <f t="shared" si="8"/>
        <v>-1258</v>
      </c>
    </row>
    <row r="105" spans="1:10" x14ac:dyDescent="0.15">
      <c r="A105" s="8">
        <v>104</v>
      </c>
      <c r="B105" s="5" t="s">
        <v>160</v>
      </c>
      <c r="C105" s="6" t="s">
        <v>237</v>
      </c>
      <c r="D105" s="26">
        <v>150</v>
      </c>
      <c r="E105" s="27" t="s">
        <v>261</v>
      </c>
      <c r="F105" s="20" t="s">
        <v>257</v>
      </c>
      <c r="G105" s="38">
        <v>150</v>
      </c>
      <c r="H105" s="8" t="s">
        <v>14</v>
      </c>
      <c r="I105" s="31">
        <f t="shared" si="7"/>
        <v>-17</v>
      </c>
      <c r="J105" s="32">
        <f t="shared" si="8"/>
        <v>-2550</v>
      </c>
    </row>
    <row r="106" spans="1:10" x14ac:dyDescent="0.15">
      <c r="A106" s="8">
        <v>105</v>
      </c>
      <c r="B106" s="5" t="s">
        <v>161</v>
      </c>
      <c r="C106" s="6" t="s">
        <v>237</v>
      </c>
      <c r="D106" s="26">
        <v>398</v>
      </c>
      <c r="E106" s="27" t="s">
        <v>250</v>
      </c>
      <c r="F106" s="20" t="s">
        <v>257</v>
      </c>
      <c r="G106" s="38">
        <v>398</v>
      </c>
      <c r="H106" s="8" t="s">
        <v>14</v>
      </c>
      <c r="I106" s="31">
        <f t="shared" si="7"/>
        <v>14</v>
      </c>
      <c r="J106" s="32">
        <f t="shared" si="8"/>
        <v>5572</v>
      </c>
    </row>
    <row r="107" spans="1:10" x14ac:dyDescent="0.15">
      <c r="A107" s="8">
        <v>106</v>
      </c>
      <c r="B107" s="5" t="s">
        <v>162</v>
      </c>
      <c r="C107" s="6" t="s">
        <v>238</v>
      </c>
      <c r="D107" s="26">
        <v>750</v>
      </c>
      <c r="E107" s="27" t="s">
        <v>284</v>
      </c>
      <c r="F107" s="20" t="s">
        <v>257</v>
      </c>
      <c r="G107" s="38">
        <v>750</v>
      </c>
      <c r="H107" s="8" t="s">
        <v>14</v>
      </c>
      <c r="I107" s="31">
        <f t="shared" si="7"/>
        <v>5</v>
      </c>
      <c r="J107" s="32">
        <f t="shared" si="8"/>
        <v>3750</v>
      </c>
    </row>
    <row r="108" spans="1:10" x14ac:dyDescent="0.15">
      <c r="A108" s="8">
        <v>107</v>
      </c>
      <c r="B108" s="5" t="s">
        <v>163</v>
      </c>
      <c r="C108" s="6" t="s">
        <v>238</v>
      </c>
      <c r="D108" s="26">
        <v>661.98</v>
      </c>
      <c r="E108" s="27" t="s">
        <v>285</v>
      </c>
      <c r="F108" s="20" t="s">
        <v>263</v>
      </c>
      <c r="G108" s="38">
        <v>661.98</v>
      </c>
      <c r="H108" s="8" t="s">
        <v>14</v>
      </c>
      <c r="I108" s="31">
        <f t="shared" si="7"/>
        <v>-6</v>
      </c>
      <c r="J108" s="32">
        <f t="shared" si="8"/>
        <v>-3971.88</v>
      </c>
    </row>
    <row r="109" spans="1:10" x14ac:dyDescent="0.15">
      <c r="A109" s="8">
        <v>108</v>
      </c>
      <c r="B109" s="5" t="s">
        <v>164</v>
      </c>
      <c r="C109" s="6" t="s">
        <v>239</v>
      </c>
      <c r="D109" s="26">
        <v>76585.009999999995</v>
      </c>
      <c r="E109" s="27">
        <v>43220</v>
      </c>
      <c r="F109" s="20" t="s">
        <v>248</v>
      </c>
      <c r="G109" s="38">
        <v>76585.009999999995</v>
      </c>
      <c r="H109" s="8" t="s">
        <v>14</v>
      </c>
      <c r="I109" s="31">
        <f t="shared" si="7"/>
        <v>-19</v>
      </c>
      <c r="J109" s="32">
        <f t="shared" si="8"/>
        <v>-1455115.19</v>
      </c>
    </row>
    <row r="110" spans="1:10" x14ac:dyDescent="0.15">
      <c r="A110" s="8">
        <v>109</v>
      </c>
      <c r="B110" s="5" t="s">
        <v>165</v>
      </c>
      <c r="C110" s="6" t="s">
        <v>240</v>
      </c>
      <c r="D110" s="26">
        <v>2539.9</v>
      </c>
      <c r="E110" s="27" t="s">
        <v>286</v>
      </c>
      <c r="F110" s="20" t="s">
        <v>269</v>
      </c>
      <c r="G110" s="38">
        <v>2539.9</v>
      </c>
      <c r="H110" s="8" t="s">
        <v>14</v>
      </c>
      <c r="I110" s="31">
        <f t="shared" si="7"/>
        <v>5</v>
      </c>
      <c r="J110" s="32">
        <f t="shared" si="8"/>
        <v>12699.5</v>
      </c>
    </row>
    <row r="111" spans="1:10" x14ac:dyDescent="0.15">
      <c r="A111" s="8">
        <v>110</v>
      </c>
      <c r="B111" s="5" t="s">
        <v>166</v>
      </c>
      <c r="C111" s="6" t="s">
        <v>241</v>
      </c>
      <c r="D111" s="26">
        <v>886.02</v>
      </c>
      <c r="E111" s="27" t="s">
        <v>258</v>
      </c>
      <c r="F111" s="20" t="s">
        <v>258</v>
      </c>
      <c r="G111" s="38">
        <v>886.02</v>
      </c>
      <c r="H111" s="8" t="s">
        <v>14</v>
      </c>
      <c r="I111" s="31">
        <f t="shared" si="7"/>
        <v>0</v>
      </c>
      <c r="J111" s="32">
        <f t="shared" si="8"/>
        <v>0</v>
      </c>
    </row>
    <row r="112" spans="1:10" x14ac:dyDescent="0.15">
      <c r="A112" s="8">
        <v>111</v>
      </c>
      <c r="B112" s="5" t="s">
        <v>167</v>
      </c>
      <c r="C112" s="6" t="s">
        <v>241</v>
      </c>
      <c r="D112" s="26">
        <v>70.84</v>
      </c>
      <c r="E112" s="27" t="s">
        <v>268</v>
      </c>
      <c r="F112" s="20" t="s">
        <v>269</v>
      </c>
      <c r="G112" s="38">
        <v>70.84</v>
      </c>
      <c r="H112" s="8" t="s">
        <v>14</v>
      </c>
      <c r="I112" s="31">
        <f t="shared" si="7"/>
        <v>1</v>
      </c>
      <c r="J112" s="32">
        <f t="shared" si="8"/>
        <v>70.84</v>
      </c>
    </row>
    <row r="113" spans="1:10" x14ac:dyDescent="0.15">
      <c r="A113" s="8">
        <v>112</v>
      </c>
      <c r="B113" s="5" t="s">
        <v>168</v>
      </c>
      <c r="C113" s="6" t="s">
        <v>91</v>
      </c>
      <c r="D113" s="26">
        <v>658.5</v>
      </c>
      <c r="E113" s="27" t="s">
        <v>267</v>
      </c>
      <c r="F113" s="20" t="s">
        <v>269</v>
      </c>
      <c r="G113" s="38">
        <v>658.5</v>
      </c>
      <c r="H113" s="8" t="s">
        <v>14</v>
      </c>
      <c r="I113" s="31">
        <f t="shared" si="7"/>
        <v>3</v>
      </c>
      <c r="J113" s="32">
        <f t="shared" si="8"/>
        <v>1975.5</v>
      </c>
    </row>
    <row r="114" spans="1:10" x14ac:dyDescent="0.15">
      <c r="A114" s="8">
        <v>113</v>
      </c>
      <c r="B114" s="5" t="s">
        <v>169</v>
      </c>
      <c r="C114" s="6" t="s">
        <v>242</v>
      </c>
      <c r="D114" s="26">
        <v>750</v>
      </c>
      <c r="E114" s="27" t="s">
        <v>92</v>
      </c>
      <c r="F114" s="20" t="s">
        <v>257</v>
      </c>
      <c r="G114" s="38">
        <v>750</v>
      </c>
      <c r="H114" s="8" t="s">
        <v>14</v>
      </c>
      <c r="I114" s="31">
        <f t="shared" si="7"/>
        <v>-3</v>
      </c>
      <c r="J114" s="32">
        <f t="shared" si="8"/>
        <v>-2250</v>
      </c>
    </row>
    <row r="115" spans="1:10" x14ac:dyDescent="0.15">
      <c r="A115" s="8">
        <v>114</v>
      </c>
      <c r="B115" s="5" t="s">
        <v>170</v>
      </c>
      <c r="C115" s="6" t="s">
        <v>242</v>
      </c>
      <c r="D115" s="26">
        <v>5600</v>
      </c>
      <c r="E115" s="27" t="s">
        <v>92</v>
      </c>
      <c r="F115" s="20" t="s">
        <v>257</v>
      </c>
      <c r="G115" s="38">
        <v>5600</v>
      </c>
      <c r="H115" s="8" t="s">
        <v>14</v>
      </c>
      <c r="I115" s="31">
        <f t="shared" si="7"/>
        <v>-3</v>
      </c>
      <c r="J115" s="32">
        <f t="shared" si="8"/>
        <v>-16800</v>
      </c>
    </row>
    <row r="116" spans="1:10" x14ac:dyDescent="0.15">
      <c r="A116" s="8">
        <v>115</v>
      </c>
      <c r="B116" s="5" t="s">
        <v>171</v>
      </c>
      <c r="C116" s="6" t="s">
        <v>242</v>
      </c>
      <c r="D116" s="26">
        <v>45</v>
      </c>
      <c r="E116" s="27" t="s">
        <v>92</v>
      </c>
      <c r="F116" s="20" t="s">
        <v>257</v>
      </c>
      <c r="G116" s="38">
        <v>45</v>
      </c>
      <c r="H116" s="8" t="s">
        <v>14</v>
      </c>
      <c r="I116" s="31">
        <f t="shared" si="7"/>
        <v>-3</v>
      </c>
      <c r="J116" s="32">
        <f t="shared" si="8"/>
        <v>-135</v>
      </c>
    </row>
    <row r="117" spans="1:10" x14ac:dyDescent="0.15">
      <c r="A117" s="8">
        <v>116</v>
      </c>
      <c r="B117" s="5" t="s">
        <v>172</v>
      </c>
      <c r="C117" s="6" t="s">
        <v>82</v>
      </c>
      <c r="D117" s="26">
        <v>141.11000000000001</v>
      </c>
      <c r="E117" s="27" t="s">
        <v>92</v>
      </c>
      <c r="F117" s="20" t="s">
        <v>257</v>
      </c>
      <c r="G117" s="38">
        <v>141.11000000000001</v>
      </c>
      <c r="H117" s="8" t="s">
        <v>14</v>
      </c>
      <c r="I117" s="31">
        <f t="shared" si="7"/>
        <v>-3</v>
      </c>
      <c r="J117" s="32">
        <f t="shared" si="8"/>
        <v>-423.33000000000004</v>
      </c>
    </row>
    <row r="118" spans="1:10" x14ac:dyDescent="0.15">
      <c r="A118" s="8">
        <v>117</v>
      </c>
      <c r="B118" s="5" t="s">
        <v>173</v>
      </c>
      <c r="C118" s="6" t="s">
        <v>82</v>
      </c>
      <c r="D118" s="26">
        <v>15002</v>
      </c>
      <c r="E118" s="27" t="s">
        <v>92</v>
      </c>
      <c r="F118" s="20" t="s">
        <v>257</v>
      </c>
      <c r="G118" s="38">
        <v>15002</v>
      </c>
      <c r="H118" s="8" t="s">
        <v>14</v>
      </c>
      <c r="I118" s="31">
        <f t="shared" si="7"/>
        <v>-3</v>
      </c>
      <c r="J118" s="32">
        <f t="shared" si="8"/>
        <v>-45006</v>
      </c>
    </row>
    <row r="119" spans="1:10" x14ac:dyDescent="0.15">
      <c r="A119" s="8">
        <v>118</v>
      </c>
      <c r="B119" s="5" t="s">
        <v>174</v>
      </c>
      <c r="C119" s="6" t="s">
        <v>82</v>
      </c>
      <c r="D119" s="26">
        <v>1681.38</v>
      </c>
      <c r="E119" s="27" t="s">
        <v>92</v>
      </c>
      <c r="F119" s="20" t="s">
        <v>257</v>
      </c>
      <c r="G119" s="38">
        <v>1681.38</v>
      </c>
      <c r="H119" s="8" t="s">
        <v>14</v>
      </c>
      <c r="I119" s="31">
        <f t="shared" si="7"/>
        <v>-3</v>
      </c>
      <c r="J119" s="32">
        <f t="shared" si="8"/>
        <v>-5044.1400000000003</v>
      </c>
    </row>
    <row r="120" spans="1:10" x14ac:dyDescent="0.15">
      <c r="A120" s="8">
        <v>119</v>
      </c>
      <c r="B120" s="5" t="s">
        <v>175</v>
      </c>
      <c r="C120" s="6" t="s">
        <v>82</v>
      </c>
      <c r="D120" s="26">
        <v>19</v>
      </c>
      <c r="E120" s="27" t="s">
        <v>252</v>
      </c>
      <c r="F120" s="20" t="s">
        <v>252</v>
      </c>
      <c r="G120" s="38">
        <v>19</v>
      </c>
      <c r="H120" s="8" t="s">
        <v>14</v>
      </c>
      <c r="I120" s="31">
        <f t="shared" si="7"/>
        <v>0</v>
      </c>
      <c r="J120" s="32">
        <f t="shared" si="8"/>
        <v>0</v>
      </c>
    </row>
    <row r="121" spans="1:10" x14ac:dyDescent="0.15">
      <c r="A121" s="8">
        <v>120</v>
      </c>
      <c r="B121" s="5" t="s">
        <v>176</v>
      </c>
      <c r="C121" s="6" t="s">
        <v>243</v>
      </c>
      <c r="D121" s="26">
        <v>146</v>
      </c>
      <c r="E121" s="27" t="s">
        <v>268</v>
      </c>
      <c r="F121" s="20" t="s">
        <v>257</v>
      </c>
      <c r="G121" s="38">
        <v>123.2</v>
      </c>
      <c r="H121" s="8" t="s">
        <v>14</v>
      </c>
      <c r="I121" s="31">
        <f t="shared" si="7"/>
        <v>-34</v>
      </c>
      <c r="J121" s="32">
        <f t="shared" si="8"/>
        <v>-4964</v>
      </c>
    </row>
    <row r="122" spans="1:10" x14ac:dyDescent="0.15">
      <c r="A122" s="8">
        <v>121</v>
      </c>
      <c r="B122" s="5" t="s">
        <v>177</v>
      </c>
      <c r="C122" s="6" t="s">
        <v>243</v>
      </c>
      <c r="D122" s="26">
        <v>214738.13</v>
      </c>
      <c r="E122" s="27" t="s">
        <v>92</v>
      </c>
      <c r="F122" s="20" t="s">
        <v>248</v>
      </c>
      <c r="G122" s="38">
        <v>207011.47</v>
      </c>
      <c r="H122" s="8" t="s">
        <v>14</v>
      </c>
      <c r="I122" s="31">
        <f t="shared" si="7"/>
        <v>-19</v>
      </c>
      <c r="J122" s="32">
        <f t="shared" si="8"/>
        <v>-4080024.47</v>
      </c>
    </row>
    <row r="123" spans="1:10" x14ac:dyDescent="0.15">
      <c r="A123" s="8">
        <v>122</v>
      </c>
      <c r="B123" s="5" t="s">
        <v>178</v>
      </c>
      <c r="C123" s="6" t="s">
        <v>243</v>
      </c>
      <c r="D123" s="26">
        <v>432</v>
      </c>
      <c r="E123" s="27">
        <v>43223</v>
      </c>
      <c r="F123" s="20" t="s">
        <v>248</v>
      </c>
      <c r="G123" s="38">
        <v>432</v>
      </c>
      <c r="H123" s="8" t="s">
        <v>14</v>
      </c>
      <c r="I123" s="31">
        <f t="shared" si="7"/>
        <v>-22</v>
      </c>
      <c r="J123" s="32">
        <f t="shared" si="8"/>
        <v>-9504</v>
      </c>
    </row>
    <row r="124" spans="1:10" x14ac:dyDescent="0.15">
      <c r="A124" s="8">
        <v>123</v>
      </c>
      <c r="B124" s="5" t="s">
        <v>179</v>
      </c>
      <c r="C124" s="6" t="s">
        <v>244</v>
      </c>
      <c r="D124" s="26">
        <v>11100</v>
      </c>
      <c r="E124" s="27">
        <v>43224</v>
      </c>
      <c r="F124" s="20" t="s">
        <v>257</v>
      </c>
      <c r="G124" s="38">
        <v>11100</v>
      </c>
      <c r="H124" s="8" t="s">
        <v>14</v>
      </c>
      <c r="I124" s="31">
        <f t="shared" si="7"/>
        <v>-7</v>
      </c>
      <c r="J124" s="32">
        <f t="shared" si="8"/>
        <v>-77700</v>
      </c>
    </row>
    <row r="125" spans="1:10" x14ac:dyDescent="0.15">
      <c r="A125" s="8">
        <v>124</v>
      </c>
      <c r="B125" s="5" t="s">
        <v>180</v>
      </c>
      <c r="C125" s="6" t="s">
        <v>245</v>
      </c>
      <c r="D125" s="26">
        <v>300</v>
      </c>
      <c r="E125" s="27">
        <v>43266</v>
      </c>
      <c r="F125" s="20" t="s">
        <v>287</v>
      </c>
      <c r="G125" s="38">
        <v>300</v>
      </c>
      <c r="H125" s="8" t="s">
        <v>14</v>
      </c>
      <c r="I125" s="31">
        <f t="shared" si="7"/>
        <v>7</v>
      </c>
      <c r="J125" s="32">
        <f t="shared" si="8"/>
        <v>2100</v>
      </c>
    </row>
    <row r="126" spans="1:10" x14ac:dyDescent="0.15">
      <c r="A126" s="8">
        <v>125</v>
      </c>
      <c r="B126" s="5" t="s">
        <v>181</v>
      </c>
      <c r="C126" s="6" t="s">
        <v>246</v>
      </c>
      <c r="D126" s="26">
        <v>356.41</v>
      </c>
      <c r="E126" s="27" t="s">
        <v>246</v>
      </c>
      <c r="F126" s="20" t="s">
        <v>288</v>
      </c>
      <c r="G126" s="38">
        <v>356.41</v>
      </c>
      <c r="H126" s="8" t="s">
        <v>14</v>
      </c>
      <c r="I126" s="31">
        <f t="shared" si="7"/>
        <v>17</v>
      </c>
      <c r="J126" s="32">
        <f t="shared" si="8"/>
        <v>6058.97</v>
      </c>
    </row>
    <row r="127" spans="1:10" x14ac:dyDescent="0.15">
      <c r="A127" s="8">
        <v>126</v>
      </c>
      <c r="B127" s="5" t="s">
        <v>182</v>
      </c>
      <c r="C127" s="6" t="s">
        <v>247</v>
      </c>
      <c r="D127" s="26">
        <v>250</v>
      </c>
      <c r="E127" s="27" t="s">
        <v>289</v>
      </c>
      <c r="F127" s="20" t="s">
        <v>257</v>
      </c>
      <c r="G127" s="38">
        <v>250</v>
      </c>
      <c r="H127" s="8" t="s">
        <v>14</v>
      </c>
      <c r="I127" s="31">
        <f t="shared" si="7"/>
        <v>-13</v>
      </c>
      <c r="J127" s="32">
        <f t="shared" si="8"/>
        <v>-3250</v>
      </c>
    </row>
    <row r="128" spans="1:10" x14ac:dyDescent="0.15">
      <c r="A128" s="8">
        <v>127</v>
      </c>
      <c r="B128" s="5" t="s">
        <v>183</v>
      </c>
      <c r="C128" s="6" t="s">
        <v>247</v>
      </c>
      <c r="D128" s="26">
        <v>2839.31</v>
      </c>
      <c r="E128" s="27" t="s">
        <v>289</v>
      </c>
      <c r="F128" s="20" t="s">
        <v>289</v>
      </c>
      <c r="G128" s="38">
        <v>2839.31</v>
      </c>
      <c r="H128" s="8" t="s">
        <v>14</v>
      </c>
      <c r="I128" s="31">
        <f t="shared" si="7"/>
        <v>0</v>
      </c>
      <c r="J128" s="32">
        <f t="shared" si="8"/>
        <v>0</v>
      </c>
    </row>
    <row r="129" spans="1:10" x14ac:dyDescent="0.15">
      <c r="A129" s="8">
        <v>128</v>
      </c>
      <c r="B129" s="5" t="s">
        <v>184</v>
      </c>
      <c r="C129" s="6" t="s">
        <v>248</v>
      </c>
      <c r="D129" s="26">
        <v>26760.22</v>
      </c>
      <c r="E129" s="27" t="s">
        <v>92</v>
      </c>
      <c r="F129" s="20" t="s">
        <v>257</v>
      </c>
      <c r="G129" s="38">
        <v>26760.22</v>
      </c>
      <c r="H129" s="8" t="s">
        <v>14</v>
      </c>
      <c r="I129" s="31">
        <f t="shared" si="7"/>
        <v>-3</v>
      </c>
      <c r="J129" s="32">
        <f t="shared" si="8"/>
        <v>-80280.66</v>
      </c>
    </row>
    <row r="130" spans="1:10" x14ac:dyDescent="0.15">
      <c r="A130" s="8">
        <v>129</v>
      </c>
      <c r="B130" s="5" t="s">
        <v>185</v>
      </c>
      <c r="C130" s="6" t="s">
        <v>248</v>
      </c>
      <c r="D130" s="26">
        <v>1792.32</v>
      </c>
      <c r="E130" s="27">
        <v>43231</v>
      </c>
      <c r="F130" s="20" t="s">
        <v>257</v>
      </c>
      <c r="G130" s="38">
        <v>1792.32</v>
      </c>
      <c r="H130" s="8" t="s">
        <v>14</v>
      </c>
      <c r="I130" s="31">
        <f t="shared" si="7"/>
        <v>-14</v>
      </c>
      <c r="J130" s="32">
        <f t="shared" si="8"/>
        <v>-25092.48</v>
      </c>
    </row>
    <row r="131" spans="1:10" x14ac:dyDescent="0.15">
      <c r="A131" s="8">
        <v>130</v>
      </c>
      <c r="B131" s="5" t="s">
        <v>186</v>
      </c>
      <c r="C131" s="6" t="s">
        <v>249</v>
      </c>
      <c r="D131" s="26">
        <v>12000</v>
      </c>
      <c r="E131" s="27" t="s">
        <v>290</v>
      </c>
      <c r="F131" s="20" t="s">
        <v>290</v>
      </c>
      <c r="G131" s="38">
        <v>12000</v>
      </c>
      <c r="H131" s="8" t="s">
        <v>14</v>
      </c>
      <c r="I131" s="31">
        <f t="shared" si="7"/>
        <v>0</v>
      </c>
      <c r="J131" s="32">
        <f t="shared" si="8"/>
        <v>0</v>
      </c>
    </row>
    <row r="132" spans="1:10" x14ac:dyDescent="0.15">
      <c r="A132" s="8">
        <v>131</v>
      </c>
      <c r="B132" s="5" t="s">
        <v>187</v>
      </c>
      <c r="C132" s="6" t="s">
        <v>249</v>
      </c>
      <c r="D132" s="26">
        <v>7</v>
      </c>
      <c r="E132" s="27" t="s">
        <v>291</v>
      </c>
      <c r="F132" s="20" t="s">
        <v>257</v>
      </c>
      <c r="G132" s="38">
        <v>7</v>
      </c>
      <c r="H132" s="8" t="s">
        <v>14</v>
      </c>
      <c r="I132" s="31">
        <f t="shared" si="7"/>
        <v>-15</v>
      </c>
      <c r="J132" s="32">
        <f t="shared" si="8"/>
        <v>-105</v>
      </c>
    </row>
    <row r="133" spans="1:10" x14ac:dyDescent="0.15">
      <c r="A133" s="8">
        <v>132</v>
      </c>
      <c r="B133" s="5" t="s">
        <v>188</v>
      </c>
      <c r="C133" s="6" t="s">
        <v>250</v>
      </c>
      <c r="D133" s="26">
        <v>2603.33</v>
      </c>
      <c r="E133" s="27" t="s">
        <v>268</v>
      </c>
      <c r="F133" s="20" t="s">
        <v>289</v>
      </c>
      <c r="G133" s="38">
        <v>2603.33</v>
      </c>
      <c r="H133" s="8" t="s">
        <v>14</v>
      </c>
      <c r="I133" s="31">
        <f t="shared" si="7"/>
        <v>-21</v>
      </c>
      <c r="J133" s="32">
        <f t="shared" si="8"/>
        <v>-54669.93</v>
      </c>
    </row>
    <row r="134" spans="1:10" x14ac:dyDescent="0.15">
      <c r="A134" s="8">
        <v>133</v>
      </c>
      <c r="B134" s="5" t="s">
        <v>189</v>
      </c>
      <c r="C134" s="6" t="s">
        <v>251</v>
      </c>
      <c r="D134" s="26">
        <v>398</v>
      </c>
      <c r="E134" s="27" t="s">
        <v>263</v>
      </c>
      <c r="F134" s="20" t="s">
        <v>263</v>
      </c>
      <c r="G134" s="38">
        <v>398</v>
      </c>
      <c r="H134" s="8" t="s">
        <v>14</v>
      </c>
      <c r="I134" s="31">
        <f t="shared" si="7"/>
        <v>0</v>
      </c>
      <c r="J134" s="32">
        <f t="shared" si="8"/>
        <v>0</v>
      </c>
    </row>
    <row r="135" spans="1:10" x14ac:dyDescent="0.15">
      <c r="A135" s="8">
        <v>134</v>
      </c>
      <c r="B135" s="5" t="s">
        <v>190</v>
      </c>
      <c r="C135" s="6" t="s">
        <v>252</v>
      </c>
      <c r="D135" s="26">
        <v>2288</v>
      </c>
      <c r="E135" s="27" t="s">
        <v>292</v>
      </c>
      <c r="F135" s="20" t="s">
        <v>263</v>
      </c>
      <c r="G135" s="38">
        <v>1848</v>
      </c>
      <c r="H135" s="8" t="s">
        <v>14</v>
      </c>
      <c r="I135" s="31">
        <f t="shared" si="7"/>
        <v>-1</v>
      </c>
      <c r="J135" s="32">
        <f t="shared" si="8"/>
        <v>-2288</v>
      </c>
    </row>
    <row r="136" spans="1:10" x14ac:dyDescent="0.15">
      <c r="A136" s="8">
        <v>135</v>
      </c>
      <c r="B136" s="5" t="s">
        <v>191</v>
      </c>
      <c r="C136" s="6" t="s">
        <v>252</v>
      </c>
      <c r="D136" s="26">
        <v>5720</v>
      </c>
      <c r="E136" s="27" t="s">
        <v>292</v>
      </c>
      <c r="F136" s="20" t="s">
        <v>263</v>
      </c>
      <c r="G136" s="38">
        <v>4620</v>
      </c>
      <c r="H136" s="8" t="s">
        <v>14</v>
      </c>
      <c r="I136" s="31">
        <f t="shared" si="7"/>
        <v>-1</v>
      </c>
      <c r="J136" s="32">
        <f t="shared" si="8"/>
        <v>-5720</v>
      </c>
    </row>
    <row r="137" spans="1:10" x14ac:dyDescent="0.15">
      <c r="A137" s="8">
        <v>136</v>
      </c>
      <c r="B137" s="5" t="s">
        <v>192</v>
      </c>
      <c r="C137" s="6" t="s">
        <v>253</v>
      </c>
      <c r="D137" s="26">
        <v>460.79</v>
      </c>
      <c r="E137" s="27" t="s">
        <v>268</v>
      </c>
      <c r="F137" s="20" t="s">
        <v>269</v>
      </c>
      <c r="G137" s="38">
        <v>460.79</v>
      </c>
      <c r="H137" s="8" t="s">
        <v>14</v>
      </c>
      <c r="I137" s="31">
        <f t="shared" si="7"/>
        <v>1</v>
      </c>
      <c r="J137" s="32">
        <f t="shared" si="8"/>
        <v>460.79</v>
      </c>
    </row>
    <row r="138" spans="1:10" x14ac:dyDescent="0.15">
      <c r="A138" s="8">
        <v>137</v>
      </c>
      <c r="B138" s="5" t="s">
        <v>193</v>
      </c>
      <c r="C138" s="6" t="s">
        <v>253</v>
      </c>
      <c r="D138" s="26">
        <v>1061.67</v>
      </c>
      <c r="E138" s="27">
        <v>43244</v>
      </c>
      <c r="F138" s="20" t="s">
        <v>265</v>
      </c>
      <c r="G138" s="38">
        <v>1061.67</v>
      </c>
      <c r="H138" s="8" t="s">
        <v>14</v>
      </c>
      <c r="I138" s="31">
        <f t="shared" si="7"/>
        <v>-1</v>
      </c>
      <c r="J138" s="32">
        <f t="shared" si="8"/>
        <v>-1061.67</v>
      </c>
    </row>
    <row r="139" spans="1:10" x14ac:dyDescent="0.15">
      <c r="A139" s="8">
        <v>138</v>
      </c>
      <c r="B139" s="5" t="s">
        <v>194</v>
      </c>
      <c r="C139" s="6" t="s">
        <v>254</v>
      </c>
      <c r="D139" s="26">
        <v>305.74</v>
      </c>
      <c r="E139" s="27" t="s">
        <v>293</v>
      </c>
      <c r="F139" s="20" t="s">
        <v>263</v>
      </c>
      <c r="G139" s="38">
        <v>260.58999999999997</v>
      </c>
      <c r="H139" s="8" t="s">
        <v>14</v>
      </c>
      <c r="I139" s="31">
        <f t="shared" si="7"/>
        <v>-4</v>
      </c>
      <c r="J139" s="32">
        <f t="shared" si="8"/>
        <v>-1222.96</v>
      </c>
    </row>
    <row r="140" spans="1:10" x14ac:dyDescent="0.15">
      <c r="A140" s="8">
        <v>139</v>
      </c>
      <c r="B140" s="5" t="s">
        <v>195</v>
      </c>
      <c r="C140" s="6" t="s">
        <v>254</v>
      </c>
      <c r="D140" s="26">
        <v>255</v>
      </c>
      <c r="E140" s="27" t="s">
        <v>293</v>
      </c>
      <c r="F140" s="20" t="s">
        <v>263</v>
      </c>
      <c r="G140" s="38">
        <v>217.5</v>
      </c>
      <c r="H140" s="8" t="s">
        <v>14</v>
      </c>
      <c r="I140" s="31">
        <f t="shared" si="7"/>
        <v>-4</v>
      </c>
      <c r="J140" s="32">
        <f t="shared" si="8"/>
        <v>-1020</v>
      </c>
    </row>
    <row r="141" spans="1:10" x14ac:dyDescent="0.15">
      <c r="A141" s="8">
        <v>140</v>
      </c>
      <c r="B141" s="5" t="s">
        <v>196</v>
      </c>
      <c r="C141" s="6" t="s">
        <v>254</v>
      </c>
      <c r="D141" s="26">
        <v>255</v>
      </c>
      <c r="E141" s="27" t="s">
        <v>268</v>
      </c>
      <c r="F141" s="20" t="s">
        <v>263</v>
      </c>
      <c r="G141" s="38">
        <v>217.5</v>
      </c>
      <c r="H141" s="8" t="s">
        <v>14</v>
      </c>
      <c r="I141" s="31">
        <f t="shared" si="7"/>
        <v>-15</v>
      </c>
      <c r="J141" s="32">
        <f t="shared" si="8"/>
        <v>-3825</v>
      </c>
    </row>
    <row r="142" spans="1:10" x14ac:dyDescent="0.15">
      <c r="A142" s="8">
        <v>141</v>
      </c>
      <c r="B142" s="5" t="s">
        <v>197</v>
      </c>
      <c r="C142" s="6" t="s">
        <v>254</v>
      </c>
      <c r="D142" s="26">
        <v>10712</v>
      </c>
      <c r="E142" s="27" t="s">
        <v>92</v>
      </c>
      <c r="F142" s="20" t="s">
        <v>257</v>
      </c>
      <c r="G142" s="38">
        <v>8652</v>
      </c>
      <c r="H142" s="8" t="s">
        <v>14</v>
      </c>
      <c r="I142" s="31">
        <f t="shared" si="7"/>
        <v>-3</v>
      </c>
      <c r="J142" s="32">
        <f t="shared" si="8"/>
        <v>-32136</v>
      </c>
    </row>
    <row r="143" spans="1:10" x14ac:dyDescent="0.15">
      <c r="A143" s="8">
        <v>142</v>
      </c>
      <c r="B143" s="5" t="s">
        <v>198</v>
      </c>
      <c r="C143" s="6" t="s">
        <v>255</v>
      </c>
      <c r="D143" s="26">
        <v>250</v>
      </c>
      <c r="E143" s="27">
        <v>43244</v>
      </c>
      <c r="F143" s="20" t="s">
        <v>263</v>
      </c>
      <c r="G143" s="38">
        <v>250</v>
      </c>
      <c r="H143" s="8" t="s">
        <v>14</v>
      </c>
      <c r="I143" s="31">
        <f t="shared" si="7"/>
        <v>-8</v>
      </c>
      <c r="J143" s="32">
        <f t="shared" si="8"/>
        <v>-2000</v>
      </c>
    </row>
    <row r="144" spans="1:10" x14ac:dyDescent="0.15">
      <c r="A144" s="8">
        <v>143</v>
      </c>
      <c r="B144" s="5" t="s">
        <v>199</v>
      </c>
      <c r="C144" s="6" t="s">
        <v>256</v>
      </c>
      <c r="D144" s="26">
        <v>750</v>
      </c>
      <c r="E144" s="27">
        <v>43245</v>
      </c>
      <c r="F144" s="20" t="s">
        <v>263</v>
      </c>
      <c r="G144" s="38">
        <v>750</v>
      </c>
      <c r="H144" s="8" t="s">
        <v>14</v>
      </c>
      <c r="I144" s="31">
        <f t="shared" si="7"/>
        <v>-9</v>
      </c>
      <c r="J144" s="32">
        <f t="shared" si="8"/>
        <v>-6750</v>
      </c>
    </row>
    <row r="145" spans="1:10" x14ac:dyDescent="0.15">
      <c r="A145" s="8">
        <v>144</v>
      </c>
      <c r="B145" s="5" t="s">
        <v>200</v>
      </c>
      <c r="C145" s="6" t="s">
        <v>257</v>
      </c>
      <c r="D145" s="26">
        <v>750</v>
      </c>
      <c r="E145" s="27">
        <v>43247</v>
      </c>
      <c r="F145" s="20" t="s">
        <v>269</v>
      </c>
      <c r="G145" s="38">
        <v>750</v>
      </c>
      <c r="H145" s="8" t="s">
        <v>14</v>
      </c>
      <c r="I145" s="31">
        <f t="shared" si="7"/>
        <v>5</v>
      </c>
      <c r="J145" s="32">
        <f t="shared" si="8"/>
        <v>3750</v>
      </c>
    </row>
    <row r="146" spans="1:10" x14ac:dyDescent="0.15">
      <c r="A146" s="8">
        <v>145</v>
      </c>
      <c r="B146" s="5" t="s">
        <v>201</v>
      </c>
      <c r="C146" s="6" t="s">
        <v>92</v>
      </c>
      <c r="D146" s="26">
        <v>11100</v>
      </c>
      <c r="E146" s="27" t="s">
        <v>268</v>
      </c>
      <c r="F146" s="20" t="s">
        <v>269</v>
      </c>
      <c r="G146" s="38">
        <v>11100</v>
      </c>
      <c r="H146" s="8" t="s">
        <v>14</v>
      </c>
      <c r="I146" s="31">
        <f t="shared" si="7"/>
        <v>1</v>
      </c>
      <c r="J146" s="32">
        <f t="shared" si="8"/>
        <v>11100</v>
      </c>
    </row>
    <row r="147" spans="1:10" x14ac:dyDescent="0.15">
      <c r="A147" s="8">
        <v>146</v>
      </c>
      <c r="B147" s="5" t="s">
        <v>202</v>
      </c>
      <c r="C147" s="6" t="s">
        <v>92</v>
      </c>
      <c r="D147" s="26">
        <v>96.12</v>
      </c>
      <c r="E147" s="27" t="s">
        <v>268</v>
      </c>
      <c r="F147" s="20" t="s">
        <v>269</v>
      </c>
      <c r="G147" s="38">
        <v>96.12</v>
      </c>
      <c r="H147" s="8" t="s">
        <v>14</v>
      </c>
      <c r="I147" s="31">
        <f t="shared" si="7"/>
        <v>1</v>
      </c>
      <c r="J147" s="32">
        <f t="shared" si="8"/>
        <v>96.12</v>
      </c>
    </row>
    <row r="148" spans="1:10" x14ac:dyDescent="0.15">
      <c r="A148" s="8">
        <v>147</v>
      </c>
      <c r="B148" s="5" t="s">
        <v>203</v>
      </c>
      <c r="C148" s="6" t="s">
        <v>92</v>
      </c>
      <c r="D148" s="26">
        <v>37.22</v>
      </c>
      <c r="E148" s="27" t="s">
        <v>268</v>
      </c>
      <c r="F148" s="20" t="s">
        <v>269</v>
      </c>
      <c r="G148" s="38">
        <v>37.22</v>
      </c>
      <c r="H148" s="8" t="s">
        <v>14</v>
      </c>
      <c r="I148" s="31">
        <f t="shared" si="7"/>
        <v>1</v>
      </c>
      <c r="J148" s="32">
        <f t="shared" si="8"/>
        <v>37.22</v>
      </c>
    </row>
    <row r="149" spans="1:10" x14ac:dyDescent="0.15">
      <c r="A149" s="8">
        <v>148</v>
      </c>
      <c r="B149" s="5" t="s">
        <v>204</v>
      </c>
      <c r="C149" s="6" t="s">
        <v>92</v>
      </c>
      <c r="D149" s="26">
        <v>682.4</v>
      </c>
      <c r="E149" s="27" t="s">
        <v>268</v>
      </c>
      <c r="F149" s="20" t="s">
        <v>269</v>
      </c>
      <c r="G149" s="38">
        <v>682.4</v>
      </c>
      <c r="H149" s="8" t="s">
        <v>14</v>
      </c>
      <c r="I149" s="31">
        <f t="shared" si="7"/>
        <v>1</v>
      </c>
      <c r="J149" s="32">
        <f t="shared" si="8"/>
        <v>682.4</v>
      </c>
    </row>
    <row r="150" spans="1:10" x14ac:dyDescent="0.15">
      <c r="A150" s="8">
        <v>149</v>
      </c>
      <c r="B150" s="5" t="s">
        <v>205</v>
      </c>
      <c r="C150" s="6" t="s">
        <v>92</v>
      </c>
      <c r="D150" s="26">
        <v>19</v>
      </c>
      <c r="E150" s="27" t="s">
        <v>294</v>
      </c>
      <c r="F150" s="20" t="s">
        <v>261</v>
      </c>
      <c r="G150" s="38">
        <v>19</v>
      </c>
      <c r="H150" s="8" t="s">
        <v>14</v>
      </c>
      <c r="I150" s="31">
        <f t="shared" si="7"/>
        <v>-16</v>
      </c>
      <c r="J150" s="32">
        <f t="shared" si="8"/>
        <v>-304</v>
      </c>
    </row>
    <row r="151" spans="1:10" x14ac:dyDescent="0.15">
      <c r="A151" s="8">
        <v>150</v>
      </c>
      <c r="B151" s="5" t="s">
        <v>206</v>
      </c>
      <c r="C151" s="6" t="s">
        <v>92</v>
      </c>
      <c r="D151" s="26">
        <v>1681.38</v>
      </c>
      <c r="E151" s="27" t="s">
        <v>268</v>
      </c>
      <c r="F151" s="20" t="s">
        <v>269</v>
      </c>
      <c r="G151" s="38">
        <v>1681.38</v>
      </c>
      <c r="H151" s="8" t="s">
        <v>14</v>
      </c>
      <c r="I151" s="31">
        <f t="shared" si="7"/>
        <v>1</v>
      </c>
      <c r="J151" s="32">
        <f t="shared" si="8"/>
        <v>1681.38</v>
      </c>
    </row>
    <row r="152" spans="1:10" x14ac:dyDescent="0.15">
      <c r="A152" s="8">
        <v>151</v>
      </c>
      <c r="B152" s="5" t="s">
        <v>207</v>
      </c>
      <c r="C152" s="6" t="s">
        <v>92</v>
      </c>
      <c r="D152" s="26">
        <v>540</v>
      </c>
      <c r="E152" s="27" t="s">
        <v>268</v>
      </c>
      <c r="F152" s="20" t="s">
        <v>263</v>
      </c>
      <c r="G152" s="38">
        <v>540</v>
      </c>
      <c r="H152" s="8" t="s">
        <v>14</v>
      </c>
      <c r="I152" s="31">
        <f t="shared" si="7"/>
        <v>-15</v>
      </c>
      <c r="J152" s="32">
        <f t="shared" si="8"/>
        <v>-8100</v>
      </c>
    </row>
    <row r="153" spans="1:10" x14ac:dyDescent="0.15">
      <c r="A153" s="8">
        <v>152</v>
      </c>
      <c r="B153" s="5" t="s">
        <v>208</v>
      </c>
      <c r="C153" s="6" t="s">
        <v>92</v>
      </c>
      <c r="D153" s="26">
        <v>14207</v>
      </c>
      <c r="E153" s="27" t="s">
        <v>268</v>
      </c>
      <c r="F153" s="20" t="s">
        <v>287</v>
      </c>
      <c r="G153" s="38">
        <v>14207</v>
      </c>
      <c r="H153" s="8" t="s">
        <v>14</v>
      </c>
      <c r="I153" s="31">
        <f t="shared" si="7"/>
        <v>22</v>
      </c>
      <c r="J153" s="32">
        <f t="shared" si="8"/>
        <v>312554</v>
      </c>
    </row>
    <row r="154" spans="1:10" x14ac:dyDescent="0.15">
      <c r="A154" s="8">
        <v>153</v>
      </c>
      <c r="B154" s="5" t="s">
        <v>209</v>
      </c>
      <c r="C154" s="6" t="s">
        <v>258</v>
      </c>
      <c r="D154" s="26">
        <v>760</v>
      </c>
      <c r="E154" s="27" t="s">
        <v>295</v>
      </c>
      <c r="F154" s="20" t="s">
        <v>290</v>
      </c>
      <c r="G154" s="38">
        <v>182.4</v>
      </c>
      <c r="H154" s="8" t="s">
        <v>14</v>
      </c>
      <c r="I154" s="31">
        <f t="shared" si="7"/>
        <v>-18</v>
      </c>
      <c r="J154" s="32">
        <f t="shared" si="8"/>
        <v>-13680</v>
      </c>
    </row>
    <row r="155" spans="1:10" x14ac:dyDescent="0.15">
      <c r="A155" s="8">
        <v>154</v>
      </c>
      <c r="B155" s="5" t="s">
        <v>210</v>
      </c>
      <c r="C155" s="6" t="s">
        <v>259</v>
      </c>
      <c r="D155" s="26">
        <v>8990.86</v>
      </c>
      <c r="E155" s="27" t="s">
        <v>296</v>
      </c>
      <c r="F155" s="20" t="s">
        <v>296</v>
      </c>
      <c r="G155" s="38">
        <v>8990.86</v>
      </c>
      <c r="H155" s="8" t="s">
        <v>14</v>
      </c>
      <c r="I155" s="31">
        <f t="shared" si="7"/>
        <v>0</v>
      </c>
      <c r="J155" s="32">
        <f t="shared" si="8"/>
        <v>0</v>
      </c>
    </row>
    <row r="156" spans="1:10" x14ac:dyDescent="0.15">
      <c r="A156" s="8">
        <v>155</v>
      </c>
      <c r="B156" s="5" t="s">
        <v>211</v>
      </c>
      <c r="C156" s="6" t="s">
        <v>260</v>
      </c>
      <c r="D156" s="26">
        <v>250</v>
      </c>
      <c r="E156" s="27" t="s">
        <v>268</v>
      </c>
      <c r="F156" s="20" t="s">
        <v>263</v>
      </c>
      <c r="G156" s="38">
        <v>220</v>
      </c>
      <c r="H156" s="8" t="s">
        <v>14</v>
      </c>
      <c r="I156" s="31">
        <f t="shared" si="7"/>
        <v>-15</v>
      </c>
      <c r="J156" s="32">
        <f t="shared" si="8"/>
        <v>-3750</v>
      </c>
    </row>
    <row r="157" spans="1:10" x14ac:dyDescent="0.15">
      <c r="A157" s="8">
        <v>156</v>
      </c>
      <c r="B157" s="5" t="s">
        <v>212</v>
      </c>
      <c r="C157" s="6" t="s">
        <v>261</v>
      </c>
      <c r="D157" s="26">
        <v>393.28</v>
      </c>
      <c r="E157" s="27" t="s">
        <v>261</v>
      </c>
      <c r="F157" s="20" t="s">
        <v>263</v>
      </c>
      <c r="G157" s="38">
        <v>393.28</v>
      </c>
      <c r="H157" s="8" t="s">
        <v>14</v>
      </c>
      <c r="I157" s="31">
        <f t="shared" si="7"/>
        <v>2</v>
      </c>
      <c r="J157" s="32">
        <f t="shared" si="8"/>
        <v>786.56</v>
      </c>
    </row>
    <row r="158" spans="1:10" x14ac:dyDescent="0.15">
      <c r="A158" s="8">
        <v>157</v>
      </c>
      <c r="B158" s="5" t="s">
        <v>213</v>
      </c>
      <c r="C158" s="6" t="s">
        <v>262</v>
      </c>
      <c r="D158" s="26">
        <v>20000</v>
      </c>
      <c r="E158" s="27" t="s">
        <v>295</v>
      </c>
      <c r="F158" s="20" t="s">
        <v>290</v>
      </c>
      <c r="G158" s="38">
        <v>20000</v>
      </c>
      <c r="H158" s="8" t="s">
        <v>14</v>
      </c>
      <c r="I158" s="31">
        <f t="shared" si="7"/>
        <v>-18</v>
      </c>
      <c r="J158" s="32">
        <f t="shared" si="8"/>
        <v>-360000</v>
      </c>
    </row>
    <row r="159" spans="1:10" x14ac:dyDescent="0.15">
      <c r="A159" s="8">
        <v>158</v>
      </c>
      <c r="B159" s="5" t="s">
        <v>214</v>
      </c>
      <c r="C159" s="6" t="s">
        <v>262</v>
      </c>
      <c r="D159" s="26">
        <v>1314.39</v>
      </c>
      <c r="E159" s="27" t="s">
        <v>297</v>
      </c>
      <c r="F159" s="20" t="s">
        <v>272</v>
      </c>
      <c r="G159" s="38">
        <v>1314.39</v>
      </c>
      <c r="H159" s="8" t="s">
        <v>14</v>
      </c>
      <c r="I159" s="31">
        <f t="shared" si="7"/>
        <v>4</v>
      </c>
      <c r="J159" s="32">
        <f t="shared" si="8"/>
        <v>5257.56</v>
      </c>
    </row>
    <row r="160" spans="1:10" x14ac:dyDescent="0.15">
      <c r="A160" s="8">
        <v>159</v>
      </c>
      <c r="B160" s="5" t="s">
        <v>215</v>
      </c>
      <c r="C160" s="6" t="s">
        <v>263</v>
      </c>
      <c r="D160" s="26">
        <v>474.04</v>
      </c>
      <c r="E160" s="27" t="s">
        <v>298</v>
      </c>
      <c r="F160" s="20" t="s">
        <v>290</v>
      </c>
      <c r="G160" s="38">
        <v>474.04</v>
      </c>
      <c r="H160" s="8" t="s">
        <v>14</v>
      </c>
      <c r="I160" s="31">
        <f t="shared" si="7"/>
        <v>-4</v>
      </c>
      <c r="J160" s="32">
        <f t="shared" si="8"/>
        <v>-1896.16</v>
      </c>
    </row>
    <row r="161" spans="1:10" x14ac:dyDescent="0.15">
      <c r="A161" s="8">
        <v>160</v>
      </c>
      <c r="B161" s="5" t="s">
        <v>216</v>
      </c>
      <c r="C161" s="6" t="s">
        <v>264</v>
      </c>
      <c r="D161" s="26">
        <v>14800</v>
      </c>
      <c r="E161" s="27">
        <v>43269</v>
      </c>
      <c r="F161" s="20" t="s">
        <v>299</v>
      </c>
      <c r="G161" s="38">
        <v>12580</v>
      </c>
      <c r="H161" s="8" t="s">
        <v>14</v>
      </c>
      <c r="I161" s="31">
        <f t="shared" si="7"/>
        <v>-5</v>
      </c>
      <c r="J161" s="32">
        <f t="shared" si="8"/>
        <v>-74000</v>
      </c>
    </row>
    <row r="162" spans="1:10" x14ac:dyDescent="0.15">
      <c r="A162" s="8">
        <v>161</v>
      </c>
      <c r="B162" s="5" t="s">
        <v>20</v>
      </c>
      <c r="C162" s="6" t="s">
        <v>265</v>
      </c>
      <c r="D162" s="26">
        <v>2100</v>
      </c>
      <c r="E162" s="27">
        <v>43274</v>
      </c>
      <c r="F162" s="20" t="s">
        <v>294</v>
      </c>
      <c r="G162" s="38">
        <v>1680</v>
      </c>
      <c r="H162" s="8" t="s">
        <v>14</v>
      </c>
      <c r="I162" s="31">
        <f t="shared" si="7"/>
        <v>-24</v>
      </c>
      <c r="J162" s="32">
        <f t="shared" si="8"/>
        <v>-50400</v>
      </c>
    </row>
    <row r="163" spans="1:10" x14ac:dyDescent="0.15">
      <c r="A163" s="8">
        <v>162</v>
      </c>
      <c r="B163" s="5" t="s">
        <v>20</v>
      </c>
      <c r="C163" s="6" t="s">
        <v>265</v>
      </c>
      <c r="D163" s="26">
        <v>2100</v>
      </c>
      <c r="E163" s="27" t="s">
        <v>265</v>
      </c>
      <c r="F163" s="20" t="s">
        <v>300</v>
      </c>
      <c r="G163" s="38">
        <v>1680</v>
      </c>
      <c r="H163" s="8" t="s">
        <v>14</v>
      </c>
      <c r="I163" s="31">
        <f t="shared" si="7"/>
        <v>2</v>
      </c>
      <c r="J163" s="32">
        <f t="shared" si="8"/>
        <v>4200</v>
      </c>
    </row>
    <row r="164" spans="1:10" x14ac:dyDescent="0.15">
      <c r="A164" s="8">
        <v>163</v>
      </c>
      <c r="B164" s="5" t="s">
        <v>20</v>
      </c>
      <c r="C164" s="6" t="s">
        <v>265</v>
      </c>
      <c r="D164" s="26">
        <v>2100</v>
      </c>
      <c r="E164" s="27" t="s">
        <v>265</v>
      </c>
      <c r="F164" s="20" t="s">
        <v>300</v>
      </c>
      <c r="G164" s="38">
        <v>1680</v>
      </c>
      <c r="H164" s="8" t="s">
        <v>14</v>
      </c>
      <c r="I164" s="31">
        <f t="shared" ref="I164:I176" si="9">F164-E164</f>
        <v>2</v>
      </c>
      <c r="J164" s="32">
        <f t="shared" ref="J164:J176" si="10">I164*D164</f>
        <v>4200</v>
      </c>
    </row>
    <row r="165" spans="1:10" x14ac:dyDescent="0.15">
      <c r="A165" s="8">
        <v>164</v>
      </c>
      <c r="B165" s="5" t="s">
        <v>20</v>
      </c>
      <c r="C165" s="6" t="s">
        <v>265</v>
      </c>
      <c r="D165" s="26">
        <v>1253</v>
      </c>
      <c r="E165" s="27" t="s">
        <v>265</v>
      </c>
      <c r="F165" s="20" t="s">
        <v>265</v>
      </c>
      <c r="G165" s="38">
        <v>1253</v>
      </c>
      <c r="H165" s="8" t="s">
        <v>14</v>
      </c>
      <c r="I165" s="31">
        <f t="shared" si="9"/>
        <v>0</v>
      </c>
      <c r="J165" s="32">
        <f t="shared" si="10"/>
        <v>0</v>
      </c>
    </row>
    <row r="166" spans="1:10" x14ac:dyDescent="0.15">
      <c r="A166" s="8">
        <v>165</v>
      </c>
      <c r="B166" s="5" t="s">
        <v>217</v>
      </c>
      <c r="C166" s="6" t="s">
        <v>266</v>
      </c>
      <c r="D166" s="26">
        <v>8201.98</v>
      </c>
      <c r="E166" s="27" t="s">
        <v>299</v>
      </c>
      <c r="F166" s="20" t="s">
        <v>299</v>
      </c>
      <c r="G166" s="38">
        <v>8201.98</v>
      </c>
      <c r="H166" s="8" t="s">
        <v>14</v>
      </c>
      <c r="I166" s="31">
        <f t="shared" si="9"/>
        <v>0</v>
      </c>
      <c r="J166" s="32">
        <f t="shared" si="10"/>
        <v>0</v>
      </c>
    </row>
    <row r="167" spans="1:10" x14ac:dyDescent="0.15">
      <c r="A167" s="8">
        <v>166</v>
      </c>
      <c r="B167" s="5" t="s">
        <v>218</v>
      </c>
      <c r="C167" s="6" t="s">
        <v>267</v>
      </c>
      <c r="D167" s="26">
        <v>111.06</v>
      </c>
      <c r="E167" s="27" t="s">
        <v>301</v>
      </c>
      <c r="F167" s="20" t="s">
        <v>302</v>
      </c>
      <c r="G167" s="38">
        <v>111.06</v>
      </c>
      <c r="H167" s="8" t="s">
        <v>14</v>
      </c>
      <c r="I167" s="31">
        <f t="shared" si="9"/>
        <v>-23</v>
      </c>
      <c r="J167" s="32">
        <f t="shared" si="10"/>
        <v>-2554.38</v>
      </c>
    </row>
    <row r="168" spans="1:10" x14ac:dyDescent="0.15">
      <c r="A168" s="8">
        <v>167</v>
      </c>
      <c r="B168" s="5" t="s">
        <v>219</v>
      </c>
      <c r="C168" s="6" t="s">
        <v>267</v>
      </c>
      <c r="D168" s="26">
        <v>11787.19</v>
      </c>
      <c r="E168" s="27" t="s">
        <v>301</v>
      </c>
      <c r="F168" s="20" t="s">
        <v>302</v>
      </c>
      <c r="G168" s="38">
        <v>11787.19</v>
      </c>
      <c r="H168" s="8" t="s">
        <v>14</v>
      </c>
      <c r="I168" s="31">
        <f t="shared" si="9"/>
        <v>-23</v>
      </c>
      <c r="J168" s="32">
        <f t="shared" si="10"/>
        <v>-271105.37</v>
      </c>
    </row>
    <row r="169" spans="1:10" x14ac:dyDescent="0.15">
      <c r="A169" s="8">
        <v>168</v>
      </c>
      <c r="B169" s="5" t="s">
        <v>220</v>
      </c>
      <c r="C169" s="6" t="s">
        <v>268</v>
      </c>
      <c r="D169" s="26">
        <v>19</v>
      </c>
      <c r="E169" s="27" t="s">
        <v>295</v>
      </c>
      <c r="F169" s="20" t="s">
        <v>271</v>
      </c>
      <c r="G169" s="38">
        <v>19</v>
      </c>
      <c r="H169" s="8" t="s">
        <v>14</v>
      </c>
      <c r="I169" s="31">
        <f t="shared" si="9"/>
        <v>-19</v>
      </c>
      <c r="J169" s="32">
        <f t="shared" si="10"/>
        <v>-361</v>
      </c>
    </row>
    <row r="170" spans="1:10" x14ac:dyDescent="0.15">
      <c r="A170" s="8">
        <v>169</v>
      </c>
      <c r="B170" s="5" t="s">
        <v>221</v>
      </c>
      <c r="C170" s="6" t="s">
        <v>268</v>
      </c>
      <c r="D170" s="26">
        <v>558</v>
      </c>
      <c r="E170" s="27" t="s">
        <v>295</v>
      </c>
      <c r="F170" s="20" t="s">
        <v>290</v>
      </c>
      <c r="G170" s="38">
        <v>558</v>
      </c>
      <c r="H170" s="8" t="s">
        <v>14</v>
      </c>
      <c r="I170" s="31">
        <f t="shared" si="9"/>
        <v>-18</v>
      </c>
      <c r="J170" s="32">
        <f t="shared" si="10"/>
        <v>-10044</v>
      </c>
    </row>
    <row r="171" spans="1:10" x14ac:dyDescent="0.15">
      <c r="A171" s="8">
        <v>170</v>
      </c>
      <c r="B171" s="5" t="s">
        <v>20</v>
      </c>
      <c r="C171" s="6" t="s">
        <v>268</v>
      </c>
      <c r="D171" s="26">
        <v>2100</v>
      </c>
      <c r="E171" s="27" t="s">
        <v>268</v>
      </c>
      <c r="F171" s="20" t="s">
        <v>269</v>
      </c>
      <c r="G171" s="38">
        <v>1680</v>
      </c>
      <c r="H171" s="8" t="s">
        <v>14</v>
      </c>
      <c r="I171" s="31">
        <f t="shared" si="9"/>
        <v>1</v>
      </c>
      <c r="J171" s="32">
        <f t="shared" si="10"/>
        <v>2100</v>
      </c>
    </row>
    <row r="172" spans="1:10" x14ac:dyDescent="0.15">
      <c r="A172" s="8">
        <v>171</v>
      </c>
      <c r="B172" s="5" t="s">
        <v>222</v>
      </c>
      <c r="C172" s="6" t="s">
        <v>269</v>
      </c>
      <c r="D172" s="26">
        <v>70</v>
      </c>
      <c r="E172" s="27" t="s">
        <v>295</v>
      </c>
      <c r="F172" s="20" t="s">
        <v>290</v>
      </c>
      <c r="G172" s="38">
        <v>59.5</v>
      </c>
      <c r="H172" s="8" t="s">
        <v>14</v>
      </c>
      <c r="I172" s="31">
        <f t="shared" si="9"/>
        <v>-18</v>
      </c>
      <c r="J172" s="32">
        <f t="shared" si="10"/>
        <v>-1260</v>
      </c>
    </row>
    <row r="173" spans="1:10" x14ac:dyDescent="0.15">
      <c r="A173" s="8">
        <v>172</v>
      </c>
      <c r="B173" s="5" t="s">
        <v>223</v>
      </c>
      <c r="C173" s="6" t="s">
        <v>270</v>
      </c>
      <c r="D173" s="26">
        <v>2100</v>
      </c>
      <c r="E173" s="27" t="s">
        <v>270</v>
      </c>
      <c r="F173" s="20" t="s">
        <v>302</v>
      </c>
      <c r="G173" s="38">
        <v>1680</v>
      </c>
      <c r="H173" s="8" t="s">
        <v>14</v>
      </c>
      <c r="I173" s="31">
        <f t="shared" si="9"/>
        <v>2</v>
      </c>
      <c r="J173" s="32">
        <f t="shared" si="10"/>
        <v>4200</v>
      </c>
    </row>
    <row r="174" spans="1:10" x14ac:dyDescent="0.15">
      <c r="A174" s="8">
        <v>173</v>
      </c>
      <c r="B174" s="5" t="s">
        <v>224</v>
      </c>
      <c r="C174" s="6" t="s">
        <v>270</v>
      </c>
      <c r="D174" s="26">
        <v>689.03</v>
      </c>
      <c r="E174" s="27" t="s">
        <v>295</v>
      </c>
      <c r="F174" s="20" t="s">
        <v>290</v>
      </c>
      <c r="G174" s="38">
        <v>689.03</v>
      </c>
      <c r="H174" s="8" t="s">
        <v>14</v>
      </c>
      <c r="I174" s="31">
        <f t="shared" si="9"/>
        <v>-18</v>
      </c>
      <c r="J174" s="32">
        <f t="shared" si="10"/>
        <v>-12402.539999999999</v>
      </c>
    </row>
    <row r="175" spans="1:10" x14ac:dyDescent="0.15">
      <c r="A175" s="8">
        <v>174</v>
      </c>
      <c r="B175" s="5" t="s">
        <v>225</v>
      </c>
      <c r="C175" s="6" t="s">
        <v>271</v>
      </c>
      <c r="D175" s="26">
        <v>393.28</v>
      </c>
      <c r="E175" s="27" t="s">
        <v>271</v>
      </c>
      <c r="F175" s="20" t="s">
        <v>303</v>
      </c>
      <c r="G175" s="38">
        <v>393.28</v>
      </c>
      <c r="H175" s="8" t="s">
        <v>14</v>
      </c>
      <c r="I175" s="31">
        <f t="shared" si="9"/>
        <v>10</v>
      </c>
      <c r="J175" s="32">
        <f t="shared" si="10"/>
        <v>3932.7999999999997</v>
      </c>
    </row>
    <row r="176" spans="1:10" x14ac:dyDescent="0.15">
      <c r="A176" s="8">
        <v>175</v>
      </c>
      <c r="B176" s="5" t="s">
        <v>20</v>
      </c>
      <c r="C176" s="6" t="s">
        <v>272</v>
      </c>
      <c r="D176" s="26">
        <v>1033.99</v>
      </c>
      <c r="E176" s="27" t="s">
        <v>272</v>
      </c>
      <c r="F176" s="20" t="s">
        <v>272</v>
      </c>
      <c r="G176" s="38">
        <v>1033.99</v>
      </c>
      <c r="H176" s="8" t="s">
        <v>14</v>
      </c>
      <c r="I176" s="31">
        <f t="shared" si="9"/>
        <v>0</v>
      </c>
      <c r="J176" s="32">
        <f t="shared" si="10"/>
        <v>0</v>
      </c>
    </row>
    <row r="177" spans="1:10" x14ac:dyDescent="0.15">
      <c r="A177" s="8">
        <v>176</v>
      </c>
      <c r="B177" s="5" t="s">
        <v>304</v>
      </c>
      <c r="C177" s="6" t="s">
        <v>245</v>
      </c>
      <c r="D177" s="26">
        <v>225.16</v>
      </c>
      <c r="E177" s="27" t="s">
        <v>428</v>
      </c>
      <c r="F177" s="20" t="s">
        <v>452</v>
      </c>
      <c r="G177" s="38">
        <v>225.16</v>
      </c>
      <c r="H177" s="8" t="s">
        <v>15</v>
      </c>
      <c r="I177" s="31">
        <f t="shared" ref="I177:I240" si="11">F177-E177</f>
        <v>16</v>
      </c>
      <c r="J177" s="32">
        <f t="shared" ref="J177:J240" si="12">I177*D177</f>
        <v>3602.56</v>
      </c>
    </row>
    <row r="178" spans="1:10" x14ac:dyDescent="0.15">
      <c r="A178" s="8">
        <v>177</v>
      </c>
      <c r="B178" s="5" t="s">
        <v>305</v>
      </c>
      <c r="C178" s="6" t="s">
        <v>251</v>
      </c>
      <c r="D178" s="26">
        <v>1638.22</v>
      </c>
      <c r="E178" s="27" t="s">
        <v>453</v>
      </c>
      <c r="F178" s="20" t="s">
        <v>452</v>
      </c>
      <c r="G178" s="38">
        <v>1638.22</v>
      </c>
      <c r="H178" s="8" t="s">
        <v>15</v>
      </c>
      <c r="I178" s="31">
        <f t="shared" si="11"/>
        <v>23</v>
      </c>
      <c r="J178" s="32">
        <f t="shared" si="12"/>
        <v>37679.06</v>
      </c>
    </row>
    <row r="179" spans="1:10" x14ac:dyDescent="0.15">
      <c r="A179" s="8">
        <v>178</v>
      </c>
      <c r="B179" s="5" t="s">
        <v>306</v>
      </c>
      <c r="C179" s="6" t="s">
        <v>254</v>
      </c>
      <c r="D179" s="26">
        <v>300</v>
      </c>
      <c r="E179" s="27">
        <v>43288</v>
      </c>
      <c r="F179" s="20" t="s">
        <v>429</v>
      </c>
      <c r="G179" s="38">
        <v>300</v>
      </c>
      <c r="H179" s="8" t="s">
        <v>15</v>
      </c>
      <c r="I179" s="31">
        <f t="shared" si="11"/>
        <v>-4</v>
      </c>
      <c r="J179" s="32">
        <f t="shared" si="12"/>
        <v>-1200</v>
      </c>
    </row>
    <row r="180" spans="1:10" x14ac:dyDescent="0.15">
      <c r="A180" s="8">
        <v>179</v>
      </c>
      <c r="B180" s="5" t="s">
        <v>307</v>
      </c>
      <c r="C180" s="6" t="s">
        <v>418</v>
      </c>
      <c r="D180" s="26">
        <v>260</v>
      </c>
      <c r="E180" s="27">
        <v>43270</v>
      </c>
      <c r="F180" s="20" t="s">
        <v>443</v>
      </c>
      <c r="G180" s="38">
        <v>260</v>
      </c>
      <c r="H180" s="8" t="s">
        <v>15</v>
      </c>
      <c r="I180" s="31">
        <f t="shared" si="11"/>
        <v>41</v>
      </c>
      <c r="J180" s="32">
        <f t="shared" si="12"/>
        <v>10660</v>
      </c>
    </row>
    <row r="181" spans="1:10" x14ac:dyDescent="0.15">
      <c r="A181" s="8">
        <v>180</v>
      </c>
      <c r="B181" s="5" t="s">
        <v>308</v>
      </c>
      <c r="C181" s="6" t="s">
        <v>288</v>
      </c>
      <c r="D181" s="26">
        <v>1668</v>
      </c>
      <c r="E181" s="27" t="s">
        <v>295</v>
      </c>
      <c r="F181" s="20" t="s">
        <v>429</v>
      </c>
      <c r="G181" s="38">
        <v>1668</v>
      </c>
      <c r="H181" s="8" t="s">
        <v>15</v>
      </c>
      <c r="I181" s="31">
        <f t="shared" si="11"/>
        <v>3</v>
      </c>
      <c r="J181" s="32">
        <f t="shared" si="12"/>
        <v>5004</v>
      </c>
    </row>
    <row r="182" spans="1:10" x14ac:dyDescent="0.15">
      <c r="A182" s="8">
        <v>181</v>
      </c>
      <c r="B182" s="5" t="s">
        <v>309</v>
      </c>
      <c r="C182" s="6" t="s">
        <v>92</v>
      </c>
      <c r="D182" s="26">
        <v>1600</v>
      </c>
      <c r="E182" s="27">
        <v>43290</v>
      </c>
      <c r="F182" s="20" t="s">
        <v>452</v>
      </c>
      <c r="G182" s="38">
        <v>1600</v>
      </c>
      <c r="H182" s="8" t="s">
        <v>15</v>
      </c>
      <c r="I182" s="31">
        <f t="shared" si="11"/>
        <v>9</v>
      </c>
      <c r="J182" s="32">
        <f t="shared" si="12"/>
        <v>14400</v>
      </c>
    </row>
    <row r="183" spans="1:10" x14ac:dyDescent="0.15">
      <c r="A183" s="8">
        <v>182</v>
      </c>
      <c r="B183" s="5" t="s">
        <v>310</v>
      </c>
      <c r="C183" s="6" t="s">
        <v>259</v>
      </c>
      <c r="D183" s="26">
        <v>252.51</v>
      </c>
      <c r="E183" s="27" t="s">
        <v>429</v>
      </c>
      <c r="F183" s="20" t="s">
        <v>429</v>
      </c>
      <c r="G183" s="38">
        <v>252.51</v>
      </c>
      <c r="H183" s="8" t="s">
        <v>15</v>
      </c>
      <c r="I183" s="31">
        <f t="shared" si="11"/>
        <v>0</v>
      </c>
      <c r="J183" s="32">
        <f t="shared" si="12"/>
        <v>0</v>
      </c>
    </row>
    <row r="184" spans="1:10" x14ac:dyDescent="0.15">
      <c r="A184" s="8">
        <v>183</v>
      </c>
      <c r="B184" s="5" t="s">
        <v>311</v>
      </c>
      <c r="C184" s="6" t="s">
        <v>282</v>
      </c>
      <c r="D184" s="26">
        <v>375</v>
      </c>
      <c r="E184" s="27" t="s">
        <v>454</v>
      </c>
      <c r="F184" s="20" t="s">
        <v>429</v>
      </c>
      <c r="G184" s="38">
        <v>375</v>
      </c>
      <c r="H184" s="8" t="s">
        <v>15</v>
      </c>
      <c r="I184" s="31">
        <f t="shared" si="11"/>
        <v>-4</v>
      </c>
      <c r="J184" s="32">
        <f t="shared" si="12"/>
        <v>-1500</v>
      </c>
    </row>
    <row r="185" spans="1:10" x14ac:dyDescent="0.15">
      <c r="A185" s="8">
        <v>184</v>
      </c>
      <c r="B185" s="5" t="s">
        <v>312</v>
      </c>
      <c r="C185" s="6" t="s">
        <v>260</v>
      </c>
      <c r="D185" s="26">
        <v>1993.34</v>
      </c>
      <c r="E185" s="27" t="s">
        <v>295</v>
      </c>
      <c r="F185" s="20" t="s">
        <v>429</v>
      </c>
      <c r="G185" s="38">
        <v>1610.01</v>
      </c>
      <c r="H185" s="8" t="s">
        <v>15</v>
      </c>
      <c r="I185" s="31">
        <f t="shared" si="11"/>
        <v>3</v>
      </c>
      <c r="J185" s="32">
        <f t="shared" si="12"/>
        <v>5980.0199999999995</v>
      </c>
    </row>
    <row r="186" spans="1:10" x14ac:dyDescent="0.15">
      <c r="A186" s="8">
        <v>185</v>
      </c>
      <c r="B186" s="5" t="s">
        <v>216</v>
      </c>
      <c r="C186" s="6" t="s">
        <v>264</v>
      </c>
      <c r="D186" s="26">
        <v>14800</v>
      </c>
      <c r="E186" s="27" t="s">
        <v>451</v>
      </c>
      <c r="F186" s="20" t="s">
        <v>451</v>
      </c>
      <c r="G186" s="38">
        <v>2220</v>
      </c>
      <c r="H186" s="8" t="s">
        <v>15</v>
      </c>
      <c r="I186" s="31">
        <f t="shared" si="11"/>
        <v>0</v>
      </c>
      <c r="J186" s="32">
        <f t="shared" si="12"/>
        <v>0</v>
      </c>
    </row>
    <row r="187" spans="1:10" x14ac:dyDescent="0.15">
      <c r="A187" s="8">
        <v>186</v>
      </c>
      <c r="B187" s="5" t="s">
        <v>313</v>
      </c>
      <c r="C187" s="6" t="s">
        <v>265</v>
      </c>
      <c r="D187" s="26">
        <v>5000</v>
      </c>
      <c r="E187" s="27">
        <v>43293</v>
      </c>
      <c r="F187" s="20" t="s">
        <v>452</v>
      </c>
      <c r="G187" s="38">
        <v>5000</v>
      </c>
      <c r="H187" s="8" t="s">
        <v>15</v>
      </c>
      <c r="I187" s="31">
        <f t="shared" si="11"/>
        <v>6</v>
      </c>
      <c r="J187" s="32">
        <f t="shared" si="12"/>
        <v>30000</v>
      </c>
    </row>
    <row r="188" spans="1:10" x14ac:dyDescent="0.15">
      <c r="A188" s="8">
        <v>187</v>
      </c>
      <c r="B188" s="5" t="s">
        <v>314</v>
      </c>
      <c r="C188" s="6" t="s">
        <v>419</v>
      </c>
      <c r="D188" s="26">
        <v>1350</v>
      </c>
      <c r="E188" s="27">
        <v>43275</v>
      </c>
      <c r="F188" s="20" t="s">
        <v>429</v>
      </c>
      <c r="G188" s="38">
        <v>1350</v>
      </c>
      <c r="H188" s="8" t="s">
        <v>15</v>
      </c>
      <c r="I188" s="31">
        <f t="shared" si="11"/>
        <v>9</v>
      </c>
      <c r="J188" s="32">
        <f t="shared" si="12"/>
        <v>12150</v>
      </c>
    </row>
    <row r="189" spans="1:10" x14ac:dyDescent="0.15">
      <c r="A189" s="8">
        <v>188</v>
      </c>
      <c r="B189" s="5" t="s">
        <v>315</v>
      </c>
      <c r="C189" s="6" t="s">
        <v>419</v>
      </c>
      <c r="D189" s="26">
        <v>750</v>
      </c>
      <c r="E189" s="27">
        <v>43275</v>
      </c>
      <c r="F189" s="20" t="s">
        <v>429</v>
      </c>
      <c r="G189" s="38">
        <v>750</v>
      </c>
      <c r="H189" s="8" t="s">
        <v>15</v>
      </c>
      <c r="I189" s="31">
        <f t="shared" si="11"/>
        <v>9</v>
      </c>
      <c r="J189" s="32">
        <f t="shared" si="12"/>
        <v>6750</v>
      </c>
    </row>
    <row r="190" spans="1:10" x14ac:dyDescent="0.15">
      <c r="A190" s="8">
        <v>189</v>
      </c>
      <c r="B190" s="5" t="s">
        <v>316</v>
      </c>
      <c r="C190" s="6" t="s">
        <v>419</v>
      </c>
      <c r="D190" s="26">
        <v>10945.01</v>
      </c>
      <c r="E190" s="27">
        <v>43281</v>
      </c>
      <c r="F190" s="20" t="s">
        <v>429</v>
      </c>
      <c r="G190" s="38">
        <v>10945.01</v>
      </c>
      <c r="H190" s="8" t="s">
        <v>15</v>
      </c>
      <c r="I190" s="31">
        <f t="shared" si="11"/>
        <v>3</v>
      </c>
      <c r="J190" s="32">
        <f t="shared" si="12"/>
        <v>32835.03</v>
      </c>
    </row>
    <row r="191" spans="1:10" x14ac:dyDescent="0.15">
      <c r="A191" s="8">
        <v>190</v>
      </c>
      <c r="B191" s="5" t="s">
        <v>317</v>
      </c>
      <c r="C191" s="6" t="s">
        <v>266</v>
      </c>
      <c r="D191" s="26">
        <v>207</v>
      </c>
      <c r="E191" s="27">
        <v>43279</v>
      </c>
      <c r="F191" s="20" t="s">
        <v>429</v>
      </c>
      <c r="G191" s="38">
        <v>207</v>
      </c>
      <c r="H191" s="8" t="s">
        <v>15</v>
      </c>
      <c r="I191" s="31">
        <f t="shared" si="11"/>
        <v>5</v>
      </c>
      <c r="J191" s="32">
        <f t="shared" si="12"/>
        <v>1035</v>
      </c>
    </row>
    <row r="192" spans="1:10" x14ac:dyDescent="0.15">
      <c r="A192" s="8">
        <v>191</v>
      </c>
      <c r="B192" s="5" t="s">
        <v>318</v>
      </c>
      <c r="C192" s="6" t="s">
        <v>266</v>
      </c>
      <c r="D192" s="26">
        <v>470</v>
      </c>
      <c r="E192" s="27">
        <v>43279</v>
      </c>
      <c r="F192" s="20" t="s">
        <v>429</v>
      </c>
      <c r="G192" s="38">
        <v>470</v>
      </c>
      <c r="H192" s="8" t="s">
        <v>15</v>
      </c>
      <c r="I192" s="31">
        <f t="shared" si="11"/>
        <v>5</v>
      </c>
      <c r="J192" s="32">
        <f t="shared" si="12"/>
        <v>2350</v>
      </c>
    </row>
    <row r="193" spans="1:10" x14ac:dyDescent="0.15">
      <c r="A193" s="8">
        <v>192</v>
      </c>
      <c r="B193" s="5" t="s">
        <v>319</v>
      </c>
      <c r="C193" s="6" t="s">
        <v>267</v>
      </c>
      <c r="D193" s="26">
        <v>150</v>
      </c>
      <c r="E193" s="27" t="s">
        <v>455</v>
      </c>
      <c r="F193" s="20" t="s">
        <v>446</v>
      </c>
      <c r="G193" s="38">
        <v>150</v>
      </c>
      <c r="H193" s="8" t="s">
        <v>15</v>
      </c>
      <c r="I193" s="31">
        <f t="shared" si="11"/>
        <v>4</v>
      </c>
      <c r="J193" s="32">
        <f t="shared" si="12"/>
        <v>600</v>
      </c>
    </row>
    <row r="194" spans="1:10" x14ac:dyDescent="0.15">
      <c r="A194" s="8">
        <v>193</v>
      </c>
      <c r="B194" s="5" t="s">
        <v>320</v>
      </c>
      <c r="C194" s="6" t="s">
        <v>268</v>
      </c>
      <c r="D194" s="26">
        <v>217.5</v>
      </c>
      <c r="E194" s="27" t="s">
        <v>295</v>
      </c>
      <c r="F194" s="20" t="s">
        <v>429</v>
      </c>
      <c r="G194" s="38">
        <v>217.5</v>
      </c>
      <c r="H194" s="8" t="s">
        <v>15</v>
      </c>
      <c r="I194" s="31">
        <f t="shared" si="11"/>
        <v>3</v>
      </c>
      <c r="J194" s="32">
        <f t="shared" si="12"/>
        <v>652.5</v>
      </c>
    </row>
    <row r="195" spans="1:10" x14ac:dyDescent="0.15">
      <c r="A195" s="8">
        <v>194</v>
      </c>
      <c r="B195" s="5" t="s">
        <v>321</v>
      </c>
      <c r="C195" s="6" t="s">
        <v>268</v>
      </c>
      <c r="D195" s="26">
        <v>618.32000000000005</v>
      </c>
      <c r="E195" s="27">
        <v>43281</v>
      </c>
      <c r="F195" s="20" t="s">
        <v>429</v>
      </c>
      <c r="G195" s="38">
        <v>618.32000000000005</v>
      </c>
      <c r="H195" s="8" t="s">
        <v>15</v>
      </c>
      <c r="I195" s="31">
        <f t="shared" si="11"/>
        <v>3</v>
      </c>
      <c r="J195" s="32">
        <f t="shared" si="12"/>
        <v>1854.96</v>
      </c>
    </row>
    <row r="196" spans="1:10" x14ac:dyDescent="0.15">
      <c r="A196" s="8">
        <v>195</v>
      </c>
      <c r="B196" s="5" t="s">
        <v>322</v>
      </c>
      <c r="C196" s="6" t="s">
        <v>268</v>
      </c>
      <c r="D196" s="26">
        <v>28.22</v>
      </c>
      <c r="E196" s="27">
        <v>43281</v>
      </c>
      <c r="F196" s="20" t="s">
        <v>429</v>
      </c>
      <c r="G196" s="38">
        <v>28.22</v>
      </c>
      <c r="H196" s="8" t="s">
        <v>15</v>
      </c>
      <c r="I196" s="31">
        <f t="shared" si="11"/>
        <v>3</v>
      </c>
      <c r="J196" s="32">
        <f t="shared" si="12"/>
        <v>84.66</v>
      </c>
    </row>
    <row r="197" spans="1:10" x14ac:dyDescent="0.15">
      <c r="A197" s="8">
        <v>196</v>
      </c>
      <c r="B197" s="5" t="s">
        <v>323</v>
      </c>
      <c r="C197" s="6" t="s">
        <v>268</v>
      </c>
      <c r="D197" s="26">
        <v>500</v>
      </c>
      <c r="E197" s="27" t="s">
        <v>444</v>
      </c>
      <c r="F197" s="20" t="s">
        <v>446</v>
      </c>
      <c r="G197" s="38">
        <v>500</v>
      </c>
      <c r="H197" s="8" t="s">
        <v>15</v>
      </c>
      <c r="I197" s="31">
        <f t="shared" si="11"/>
        <v>2</v>
      </c>
      <c r="J197" s="32">
        <f t="shared" si="12"/>
        <v>1000</v>
      </c>
    </row>
    <row r="198" spans="1:10" x14ac:dyDescent="0.15">
      <c r="A198" s="8">
        <v>197</v>
      </c>
      <c r="B198" s="5" t="s">
        <v>324</v>
      </c>
      <c r="C198" s="6" t="s">
        <v>268</v>
      </c>
      <c r="D198" s="26">
        <v>1681.38</v>
      </c>
      <c r="E198" s="27">
        <v>43281</v>
      </c>
      <c r="F198" s="20" t="s">
        <v>429</v>
      </c>
      <c r="G198" s="38">
        <v>1681.38</v>
      </c>
      <c r="H198" s="8" t="s">
        <v>15</v>
      </c>
      <c r="I198" s="31">
        <f t="shared" si="11"/>
        <v>3</v>
      </c>
      <c r="J198" s="32">
        <f t="shared" si="12"/>
        <v>5044.1400000000003</v>
      </c>
    </row>
    <row r="199" spans="1:10" x14ac:dyDescent="0.15">
      <c r="A199" s="8">
        <v>198</v>
      </c>
      <c r="B199" s="5" t="s">
        <v>325</v>
      </c>
      <c r="C199" s="6" t="s">
        <v>268</v>
      </c>
      <c r="D199" s="26">
        <v>105</v>
      </c>
      <c r="E199" s="27">
        <v>43281</v>
      </c>
      <c r="F199" s="20" t="s">
        <v>429</v>
      </c>
      <c r="G199" s="38">
        <v>105</v>
      </c>
      <c r="H199" s="8" t="s">
        <v>15</v>
      </c>
      <c r="I199" s="31">
        <f t="shared" si="11"/>
        <v>3</v>
      </c>
      <c r="J199" s="32">
        <f t="shared" si="12"/>
        <v>315</v>
      </c>
    </row>
    <row r="200" spans="1:10" x14ac:dyDescent="0.15">
      <c r="A200" s="8">
        <v>199</v>
      </c>
      <c r="B200" s="5" t="s">
        <v>326</v>
      </c>
      <c r="C200" s="6" t="s">
        <v>269</v>
      </c>
      <c r="D200" s="26">
        <v>2833.62</v>
      </c>
      <c r="E200" s="27" t="s">
        <v>427</v>
      </c>
      <c r="F200" s="20" t="s">
        <v>456</v>
      </c>
      <c r="G200" s="38">
        <v>2833.62</v>
      </c>
      <c r="H200" s="8" t="s">
        <v>15</v>
      </c>
      <c r="I200" s="31">
        <f t="shared" si="11"/>
        <v>3</v>
      </c>
      <c r="J200" s="32">
        <f t="shared" si="12"/>
        <v>8500.86</v>
      </c>
    </row>
    <row r="201" spans="1:10" x14ac:dyDescent="0.15">
      <c r="A201" s="8">
        <v>200</v>
      </c>
      <c r="B201" s="5" t="s">
        <v>327</v>
      </c>
      <c r="C201" s="6" t="s">
        <v>420</v>
      </c>
      <c r="D201" s="26">
        <v>760</v>
      </c>
      <c r="E201" s="27" t="s">
        <v>428</v>
      </c>
      <c r="F201" s="20" t="s">
        <v>430</v>
      </c>
      <c r="G201" s="38">
        <v>760</v>
      </c>
      <c r="H201" s="8" t="s">
        <v>15</v>
      </c>
      <c r="I201" s="31">
        <f t="shared" si="11"/>
        <v>3</v>
      </c>
      <c r="J201" s="32">
        <f t="shared" si="12"/>
        <v>2280</v>
      </c>
    </row>
    <row r="202" spans="1:10" x14ac:dyDescent="0.15">
      <c r="A202" s="8">
        <v>201</v>
      </c>
      <c r="B202" s="5" t="s">
        <v>328</v>
      </c>
      <c r="C202" s="6" t="s">
        <v>270</v>
      </c>
      <c r="D202" s="26">
        <v>97.59</v>
      </c>
      <c r="E202" s="27" t="s">
        <v>456</v>
      </c>
      <c r="F202" s="20" t="s">
        <v>430</v>
      </c>
      <c r="G202" s="38">
        <v>97.59</v>
      </c>
      <c r="H202" s="8" t="s">
        <v>15</v>
      </c>
      <c r="I202" s="31">
        <f t="shared" si="11"/>
        <v>1</v>
      </c>
      <c r="J202" s="32">
        <f t="shared" si="12"/>
        <v>97.59</v>
      </c>
    </row>
    <row r="203" spans="1:10" x14ac:dyDescent="0.15">
      <c r="A203" s="8">
        <v>202</v>
      </c>
      <c r="B203" s="5" t="s">
        <v>329</v>
      </c>
      <c r="C203" s="6" t="s">
        <v>270</v>
      </c>
      <c r="D203" s="26">
        <v>207</v>
      </c>
      <c r="E203" s="27" t="s">
        <v>456</v>
      </c>
      <c r="F203" s="20" t="s">
        <v>429</v>
      </c>
      <c r="G203" s="38">
        <v>207</v>
      </c>
      <c r="H203" s="8" t="s">
        <v>15</v>
      </c>
      <c r="I203" s="31">
        <f t="shared" si="11"/>
        <v>-1</v>
      </c>
      <c r="J203" s="32">
        <f t="shared" si="12"/>
        <v>-207</v>
      </c>
    </row>
    <row r="204" spans="1:10" x14ac:dyDescent="0.15">
      <c r="A204" s="8">
        <v>203</v>
      </c>
      <c r="B204" s="5" t="s">
        <v>330</v>
      </c>
      <c r="C204" s="6" t="s">
        <v>302</v>
      </c>
      <c r="D204" s="26">
        <v>4</v>
      </c>
      <c r="E204" s="27" t="s">
        <v>457</v>
      </c>
      <c r="F204" s="20" t="s">
        <v>458</v>
      </c>
      <c r="G204" s="38">
        <v>4</v>
      </c>
      <c r="H204" s="8" t="s">
        <v>15</v>
      </c>
      <c r="I204" s="31">
        <f t="shared" si="11"/>
        <v>-1</v>
      </c>
      <c r="J204" s="32">
        <f t="shared" si="12"/>
        <v>-4</v>
      </c>
    </row>
    <row r="205" spans="1:10" x14ac:dyDescent="0.15">
      <c r="A205" s="8">
        <v>204</v>
      </c>
      <c r="B205" s="5" t="s">
        <v>331</v>
      </c>
      <c r="C205" s="6" t="s">
        <v>302</v>
      </c>
      <c r="D205" s="26">
        <v>198.26</v>
      </c>
      <c r="E205" s="27" t="s">
        <v>457</v>
      </c>
      <c r="F205" s="20" t="s">
        <v>458</v>
      </c>
      <c r="G205" s="38">
        <v>198.26</v>
      </c>
      <c r="H205" s="8" t="s">
        <v>15</v>
      </c>
      <c r="I205" s="31">
        <f t="shared" si="11"/>
        <v>-1</v>
      </c>
      <c r="J205" s="32">
        <f t="shared" si="12"/>
        <v>-198.26</v>
      </c>
    </row>
    <row r="206" spans="1:10" x14ac:dyDescent="0.15">
      <c r="A206" s="8">
        <v>205</v>
      </c>
      <c r="B206" s="5" t="s">
        <v>332</v>
      </c>
      <c r="C206" s="6" t="s">
        <v>302</v>
      </c>
      <c r="D206" s="26">
        <v>20.21</v>
      </c>
      <c r="E206" s="27" t="s">
        <v>457</v>
      </c>
      <c r="F206" s="20" t="s">
        <v>458</v>
      </c>
      <c r="G206" s="38">
        <v>20.21</v>
      </c>
      <c r="H206" s="8" t="s">
        <v>15</v>
      </c>
      <c r="I206" s="31">
        <f t="shared" si="11"/>
        <v>-1</v>
      </c>
      <c r="J206" s="32">
        <f t="shared" si="12"/>
        <v>-20.21</v>
      </c>
    </row>
    <row r="207" spans="1:10" x14ac:dyDescent="0.15">
      <c r="A207" s="8">
        <v>206</v>
      </c>
      <c r="B207" s="5" t="s">
        <v>333</v>
      </c>
      <c r="C207" s="6" t="s">
        <v>421</v>
      </c>
      <c r="D207" s="26">
        <v>9000</v>
      </c>
      <c r="E207" s="27" t="s">
        <v>459</v>
      </c>
      <c r="F207" s="20" t="s">
        <v>429</v>
      </c>
      <c r="G207" s="38">
        <v>9000</v>
      </c>
      <c r="H207" s="8" t="s">
        <v>15</v>
      </c>
      <c r="I207" s="31">
        <f t="shared" si="11"/>
        <v>-25</v>
      </c>
      <c r="J207" s="32">
        <f t="shared" si="12"/>
        <v>-225000</v>
      </c>
    </row>
    <row r="208" spans="1:10" x14ac:dyDescent="0.15">
      <c r="A208" s="8">
        <v>207</v>
      </c>
      <c r="B208" s="5" t="s">
        <v>334</v>
      </c>
      <c r="C208" s="6" t="s">
        <v>271</v>
      </c>
      <c r="D208" s="26">
        <v>2720.58</v>
      </c>
      <c r="E208" s="27" t="s">
        <v>460</v>
      </c>
      <c r="F208" s="20" t="s">
        <v>433</v>
      </c>
      <c r="G208" s="38">
        <v>2720.58</v>
      </c>
      <c r="H208" s="8" t="s">
        <v>15</v>
      </c>
      <c r="I208" s="31">
        <f t="shared" si="11"/>
        <v>-61</v>
      </c>
      <c r="J208" s="32">
        <f t="shared" si="12"/>
        <v>-165955.38</v>
      </c>
    </row>
    <row r="209" spans="1:10" x14ac:dyDescent="0.15">
      <c r="A209" s="8">
        <v>208</v>
      </c>
      <c r="B209" s="5" t="s">
        <v>335</v>
      </c>
      <c r="C209" s="6" t="s">
        <v>271</v>
      </c>
      <c r="D209" s="26">
        <v>300</v>
      </c>
      <c r="E209" s="27" t="s">
        <v>461</v>
      </c>
      <c r="F209" s="20" t="s">
        <v>446</v>
      </c>
      <c r="G209" s="38">
        <v>300</v>
      </c>
      <c r="H209" s="8" t="s">
        <v>15</v>
      </c>
      <c r="I209" s="31">
        <f t="shared" si="11"/>
        <v>-9</v>
      </c>
      <c r="J209" s="32">
        <f t="shared" si="12"/>
        <v>-2700</v>
      </c>
    </row>
    <row r="210" spans="1:10" x14ac:dyDescent="0.15">
      <c r="A210" s="8">
        <v>209</v>
      </c>
      <c r="B210" s="5" t="s">
        <v>336</v>
      </c>
      <c r="C210" s="6" t="s">
        <v>422</v>
      </c>
      <c r="D210" s="26">
        <v>1741.45</v>
      </c>
      <c r="E210" s="27" t="s">
        <v>462</v>
      </c>
      <c r="F210" s="20" t="s">
        <v>463</v>
      </c>
      <c r="G210" s="38">
        <v>1741.45</v>
      </c>
      <c r="H210" s="8" t="s">
        <v>15</v>
      </c>
      <c r="I210" s="31">
        <f t="shared" si="11"/>
        <v>-1</v>
      </c>
      <c r="J210" s="32">
        <f t="shared" si="12"/>
        <v>-1741.45</v>
      </c>
    </row>
    <row r="211" spans="1:10" x14ac:dyDescent="0.15">
      <c r="A211" s="8">
        <v>210</v>
      </c>
      <c r="B211" s="5" t="s">
        <v>337</v>
      </c>
      <c r="C211" s="6" t="s">
        <v>297</v>
      </c>
      <c r="D211" s="26">
        <v>119</v>
      </c>
      <c r="E211" s="27" t="s">
        <v>436</v>
      </c>
      <c r="F211" s="20" t="s">
        <v>452</v>
      </c>
      <c r="G211" s="38">
        <v>119</v>
      </c>
      <c r="H211" s="8" t="s">
        <v>15</v>
      </c>
      <c r="I211" s="31">
        <f t="shared" si="11"/>
        <v>3</v>
      </c>
      <c r="J211" s="32">
        <f t="shared" si="12"/>
        <v>357</v>
      </c>
    </row>
    <row r="212" spans="1:10" x14ac:dyDescent="0.15">
      <c r="A212" s="8">
        <v>211</v>
      </c>
      <c r="B212" s="5" t="s">
        <v>338</v>
      </c>
      <c r="C212" s="6" t="s">
        <v>297</v>
      </c>
      <c r="D212" s="26">
        <v>138.72999999999999</v>
      </c>
      <c r="E212" s="27" t="s">
        <v>297</v>
      </c>
      <c r="F212" s="20" t="s">
        <v>464</v>
      </c>
      <c r="G212" s="38">
        <v>138.72999999999999</v>
      </c>
      <c r="H212" s="8" t="s">
        <v>15</v>
      </c>
      <c r="I212" s="31">
        <f t="shared" si="11"/>
        <v>81</v>
      </c>
      <c r="J212" s="32">
        <f t="shared" si="12"/>
        <v>11237.13</v>
      </c>
    </row>
    <row r="213" spans="1:10" x14ac:dyDescent="0.15">
      <c r="A213" s="8">
        <v>212</v>
      </c>
      <c r="B213" s="5" t="s">
        <v>339</v>
      </c>
      <c r="C213" s="6" t="s">
        <v>297</v>
      </c>
      <c r="D213" s="26">
        <v>558.29999999999995</v>
      </c>
      <c r="E213" s="27" t="s">
        <v>297</v>
      </c>
      <c r="F213" s="20" t="s">
        <v>452</v>
      </c>
      <c r="G213" s="38">
        <v>558.29999999999995</v>
      </c>
      <c r="H213" s="8" t="s">
        <v>15</v>
      </c>
      <c r="I213" s="31">
        <f t="shared" si="11"/>
        <v>33</v>
      </c>
      <c r="J213" s="32">
        <f t="shared" si="12"/>
        <v>18423.899999999998</v>
      </c>
    </row>
    <row r="214" spans="1:10" x14ac:dyDescent="0.15">
      <c r="A214" s="8">
        <v>213</v>
      </c>
      <c r="B214" s="5" t="s">
        <v>340</v>
      </c>
      <c r="C214" s="6" t="s">
        <v>423</v>
      </c>
      <c r="D214" s="26">
        <v>1425</v>
      </c>
      <c r="E214" s="27">
        <v>43299</v>
      </c>
      <c r="F214" s="20" t="s">
        <v>452</v>
      </c>
      <c r="G214" s="38">
        <v>1425</v>
      </c>
      <c r="H214" s="8" t="s">
        <v>15</v>
      </c>
      <c r="I214" s="31">
        <f t="shared" si="11"/>
        <v>0</v>
      </c>
      <c r="J214" s="32">
        <f t="shared" si="12"/>
        <v>0</v>
      </c>
    </row>
    <row r="215" spans="1:10" x14ac:dyDescent="0.15">
      <c r="A215" s="8">
        <v>214</v>
      </c>
      <c r="B215" s="5" t="s">
        <v>341</v>
      </c>
      <c r="C215" s="6" t="s">
        <v>423</v>
      </c>
      <c r="D215" s="26">
        <v>104</v>
      </c>
      <c r="E215" s="27" t="s">
        <v>444</v>
      </c>
      <c r="F215" s="20" t="s">
        <v>446</v>
      </c>
      <c r="G215" s="38">
        <v>104</v>
      </c>
      <c r="H215" s="8" t="s">
        <v>15</v>
      </c>
      <c r="I215" s="31">
        <f t="shared" si="11"/>
        <v>2</v>
      </c>
      <c r="J215" s="32">
        <f t="shared" si="12"/>
        <v>208</v>
      </c>
    </row>
    <row r="216" spans="1:10" x14ac:dyDescent="0.15">
      <c r="A216" s="8">
        <v>215</v>
      </c>
      <c r="B216" s="5" t="s">
        <v>342</v>
      </c>
      <c r="C216" s="6" t="s">
        <v>423</v>
      </c>
      <c r="D216" s="26">
        <v>260</v>
      </c>
      <c r="E216" s="27" t="s">
        <v>444</v>
      </c>
      <c r="F216" s="20" t="s">
        <v>443</v>
      </c>
      <c r="G216" s="38">
        <v>260</v>
      </c>
      <c r="H216" s="8" t="s">
        <v>15</v>
      </c>
      <c r="I216" s="31">
        <f t="shared" si="11"/>
        <v>-1</v>
      </c>
      <c r="J216" s="32">
        <f t="shared" si="12"/>
        <v>-260</v>
      </c>
    </row>
    <row r="217" spans="1:10" x14ac:dyDescent="0.15">
      <c r="A217" s="8">
        <v>216</v>
      </c>
      <c r="B217" s="5" t="s">
        <v>343</v>
      </c>
      <c r="C217" s="6" t="s">
        <v>423</v>
      </c>
      <c r="D217" s="26">
        <v>520</v>
      </c>
      <c r="E217" s="27" t="s">
        <v>444</v>
      </c>
      <c r="F217" s="20" t="s">
        <v>443</v>
      </c>
      <c r="G217" s="38">
        <v>520</v>
      </c>
      <c r="H217" s="8" t="s">
        <v>15</v>
      </c>
      <c r="I217" s="31">
        <f t="shared" si="11"/>
        <v>-1</v>
      </c>
      <c r="J217" s="32">
        <f t="shared" si="12"/>
        <v>-520</v>
      </c>
    </row>
    <row r="218" spans="1:10" x14ac:dyDescent="0.15">
      <c r="A218" s="8">
        <v>217</v>
      </c>
      <c r="B218" s="5" t="s">
        <v>344</v>
      </c>
      <c r="C218" s="6" t="s">
        <v>424</v>
      </c>
      <c r="D218" s="26">
        <v>917.22</v>
      </c>
      <c r="E218" s="27" t="s">
        <v>465</v>
      </c>
      <c r="F218" s="20" t="s">
        <v>446</v>
      </c>
      <c r="G218" s="38">
        <v>781.78</v>
      </c>
      <c r="H218" s="8" t="s">
        <v>15</v>
      </c>
      <c r="I218" s="31">
        <f t="shared" si="11"/>
        <v>13</v>
      </c>
      <c r="J218" s="32">
        <f t="shared" si="12"/>
        <v>11923.86</v>
      </c>
    </row>
    <row r="219" spans="1:10" x14ac:dyDescent="0.15">
      <c r="A219" s="8">
        <v>218</v>
      </c>
      <c r="B219" s="5" t="s">
        <v>345</v>
      </c>
      <c r="C219" s="6" t="s">
        <v>424</v>
      </c>
      <c r="D219" s="26">
        <v>398</v>
      </c>
      <c r="E219" s="27" t="s">
        <v>465</v>
      </c>
      <c r="F219" s="20" t="s">
        <v>452</v>
      </c>
      <c r="G219" s="38">
        <v>398</v>
      </c>
      <c r="H219" s="8" t="s">
        <v>15</v>
      </c>
      <c r="I219" s="31">
        <f t="shared" si="11"/>
        <v>-2</v>
      </c>
      <c r="J219" s="32">
        <f t="shared" si="12"/>
        <v>-796</v>
      </c>
    </row>
    <row r="220" spans="1:10" x14ac:dyDescent="0.15">
      <c r="A220" s="8">
        <v>219</v>
      </c>
      <c r="B220" s="5" t="s">
        <v>346</v>
      </c>
      <c r="C220" s="6" t="s">
        <v>424</v>
      </c>
      <c r="D220" s="26">
        <v>352</v>
      </c>
      <c r="E220" s="27" t="s">
        <v>465</v>
      </c>
      <c r="F220" s="20" t="s">
        <v>452</v>
      </c>
      <c r="G220" s="38">
        <v>352</v>
      </c>
      <c r="H220" s="8" t="s">
        <v>15</v>
      </c>
      <c r="I220" s="31">
        <f t="shared" si="11"/>
        <v>-2</v>
      </c>
      <c r="J220" s="32">
        <f t="shared" si="12"/>
        <v>-704</v>
      </c>
    </row>
    <row r="221" spans="1:10" x14ac:dyDescent="0.15">
      <c r="A221" s="8">
        <v>220</v>
      </c>
      <c r="B221" s="5" t="s">
        <v>347</v>
      </c>
      <c r="C221" s="6" t="s">
        <v>303</v>
      </c>
      <c r="D221" s="26">
        <v>278</v>
      </c>
      <c r="E221" s="27" t="s">
        <v>450</v>
      </c>
      <c r="F221" s="20" t="s">
        <v>446</v>
      </c>
      <c r="G221" s="38">
        <v>278</v>
      </c>
      <c r="H221" s="8" t="s">
        <v>15</v>
      </c>
      <c r="I221" s="31">
        <f t="shared" si="11"/>
        <v>-29</v>
      </c>
      <c r="J221" s="32">
        <f t="shared" si="12"/>
        <v>-8062</v>
      </c>
    </row>
    <row r="222" spans="1:10" x14ac:dyDescent="0.15">
      <c r="A222" s="8">
        <v>221</v>
      </c>
      <c r="B222" s="5" t="s">
        <v>348</v>
      </c>
      <c r="C222" s="6" t="s">
        <v>303</v>
      </c>
      <c r="D222" s="26">
        <v>300</v>
      </c>
      <c r="E222" s="27">
        <v>43333</v>
      </c>
      <c r="F222" s="20" t="s">
        <v>446</v>
      </c>
      <c r="G222" s="38">
        <v>300</v>
      </c>
      <c r="H222" s="8" t="s">
        <v>15</v>
      </c>
      <c r="I222" s="31">
        <f t="shared" si="11"/>
        <v>-19</v>
      </c>
      <c r="J222" s="32">
        <f t="shared" si="12"/>
        <v>-5700</v>
      </c>
    </row>
    <row r="223" spans="1:10" x14ac:dyDescent="0.15">
      <c r="A223" s="8">
        <v>222</v>
      </c>
      <c r="B223" s="5" t="s">
        <v>349</v>
      </c>
      <c r="C223" s="6" t="s">
        <v>425</v>
      </c>
      <c r="D223" s="26">
        <v>974</v>
      </c>
      <c r="E223" s="27" t="s">
        <v>442</v>
      </c>
      <c r="F223" s="20" t="s">
        <v>446</v>
      </c>
      <c r="G223" s="38">
        <v>974</v>
      </c>
      <c r="H223" s="8" t="s">
        <v>15</v>
      </c>
      <c r="I223" s="31">
        <f t="shared" si="11"/>
        <v>7</v>
      </c>
      <c r="J223" s="32">
        <f t="shared" si="12"/>
        <v>6818</v>
      </c>
    </row>
    <row r="224" spans="1:10" x14ac:dyDescent="0.15">
      <c r="A224" s="8">
        <v>223</v>
      </c>
      <c r="B224" s="5" t="s">
        <v>350</v>
      </c>
      <c r="C224" s="6" t="s">
        <v>425</v>
      </c>
      <c r="D224" s="26">
        <v>30</v>
      </c>
      <c r="E224" s="27" t="s">
        <v>442</v>
      </c>
      <c r="F224" s="20" t="s">
        <v>466</v>
      </c>
      <c r="G224" s="38">
        <v>30</v>
      </c>
      <c r="H224" s="8" t="s">
        <v>15</v>
      </c>
      <c r="I224" s="31">
        <f t="shared" si="11"/>
        <v>11</v>
      </c>
      <c r="J224" s="32">
        <f t="shared" si="12"/>
        <v>330</v>
      </c>
    </row>
    <row r="225" spans="1:10" x14ac:dyDescent="0.15">
      <c r="A225" s="8">
        <v>224</v>
      </c>
      <c r="B225" s="5" t="s">
        <v>351</v>
      </c>
      <c r="C225" s="6" t="s">
        <v>425</v>
      </c>
      <c r="D225" s="26">
        <v>7.38</v>
      </c>
      <c r="E225" s="27" t="s">
        <v>467</v>
      </c>
      <c r="F225" s="20" t="s">
        <v>446</v>
      </c>
      <c r="G225" s="38">
        <v>7.38</v>
      </c>
      <c r="H225" s="8" t="s">
        <v>15</v>
      </c>
      <c r="I225" s="31">
        <f t="shared" si="11"/>
        <v>-23</v>
      </c>
      <c r="J225" s="32">
        <f t="shared" si="12"/>
        <v>-169.74</v>
      </c>
    </row>
    <row r="226" spans="1:10" x14ac:dyDescent="0.15">
      <c r="A226" s="8">
        <v>225</v>
      </c>
      <c r="B226" s="5" t="s">
        <v>352</v>
      </c>
      <c r="C226" s="6" t="s">
        <v>425</v>
      </c>
      <c r="D226" s="26">
        <v>300.36</v>
      </c>
      <c r="E226" s="27" t="s">
        <v>468</v>
      </c>
      <c r="F226" s="20" t="s">
        <v>446</v>
      </c>
      <c r="G226" s="38">
        <v>300.36</v>
      </c>
      <c r="H226" s="8" t="s">
        <v>15</v>
      </c>
      <c r="I226" s="31">
        <f t="shared" si="11"/>
        <v>-24</v>
      </c>
      <c r="J226" s="32">
        <f t="shared" si="12"/>
        <v>-7208.64</v>
      </c>
    </row>
    <row r="227" spans="1:10" x14ac:dyDescent="0.15">
      <c r="A227" s="8">
        <v>226</v>
      </c>
      <c r="B227" s="5" t="s">
        <v>353</v>
      </c>
      <c r="C227" s="6" t="s">
        <v>426</v>
      </c>
      <c r="D227" s="26">
        <v>154482.01999999999</v>
      </c>
      <c r="E227" s="27" t="s">
        <v>469</v>
      </c>
      <c r="F227" s="20" t="s">
        <v>452</v>
      </c>
      <c r="G227" s="38">
        <v>154482.01999999999</v>
      </c>
      <c r="H227" s="8" t="s">
        <v>15</v>
      </c>
      <c r="I227" s="31">
        <f t="shared" si="11"/>
        <v>-9</v>
      </c>
      <c r="J227" s="32">
        <f t="shared" si="12"/>
        <v>-1390338.18</v>
      </c>
    </row>
    <row r="228" spans="1:10" x14ac:dyDescent="0.15">
      <c r="A228" s="8">
        <v>227</v>
      </c>
      <c r="B228" s="5" t="s">
        <v>354</v>
      </c>
      <c r="C228" s="6" t="s">
        <v>296</v>
      </c>
      <c r="D228" s="26">
        <v>1140</v>
      </c>
      <c r="E228" s="27" t="s">
        <v>444</v>
      </c>
      <c r="F228" s="20" t="s">
        <v>446</v>
      </c>
      <c r="G228" s="38">
        <v>1140</v>
      </c>
      <c r="H228" s="8" t="s">
        <v>15</v>
      </c>
      <c r="I228" s="31">
        <f t="shared" si="11"/>
        <v>2</v>
      </c>
      <c r="J228" s="32">
        <f t="shared" si="12"/>
        <v>2280</v>
      </c>
    </row>
    <row r="229" spans="1:10" x14ac:dyDescent="0.15">
      <c r="A229" s="8">
        <v>228</v>
      </c>
      <c r="B229" s="5" t="s">
        <v>355</v>
      </c>
      <c r="C229" s="6" t="s">
        <v>296</v>
      </c>
      <c r="D229" s="26">
        <v>162.5</v>
      </c>
      <c r="E229" s="27" t="s">
        <v>296</v>
      </c>
      <c r="F229" s="20" t="s">
        <v>446</v>
      </c>
      <c r="G229" s="38">
        <v>162.5</v>
      </c>
      <c r="H229" s="8" t="s">
        <v>15</v>
      </c>
      <c r="I229" s="31">
        <f t="shared" si="11"/>
        <v>35</v>
      </c>
      <c r="J229" s="32">
        <f t="shared" si="12"/>
        <v>5687.5</v>
      </c>
    </row>
    <row r="230" spans="1:10" x14ac:dyDescent="0.15">
      <c r="A230" s="8">
        <v>229</v>
      </c>
      <c r="B230" s="5" t="s">
        <v>356</v>
      </c>
      <c r="C230" s="6" t="s">
        <v>296</v>
      </c>
      <c r="D230" s="26">
        <v>1250</v>
      </c>
      <c r="E230" s="27" t="s">
        <v>444</v>
      </c>
      <c r="F230" s="20" t="s">
        <v>446</v>
      </c>
      <c r="G230" s="38">
        <v>1250</v>
      </c>
      <c r="H230" s="8" t="s">
        <v>15</v>
      </c>
      <c r="I230" s="31">
        <f t="shared" si="11"/>
        <v>2</v>
      </c>
      <c r="J230" s="32">
        <f t="shared" si="12"/>
        <v>2500</v>
      </c>
    </row>
    <row r="231" spans="1:10" x14ac:dyDescent="0.15">
      <c r="A231" s="8">
        <v>230</v>
      </c>
      <c r="B231" s="5" t="s">
        <v>357</v>
      </c>
      <c r="C231" s="6" t="s">
        <v>296</v>
      </c>
      <c r="D231" s="26">
        <v>1440</v>
      </c>
      <c r="E231" s="27" t="s">
        <v>444</v>
      </c>
      <c r="F231" s="20" t="s">
        <v>446</v>
      </c>
      <c r="G231" s="38">
        <v>1440</v>
      </c>
      <c r="H231" s="8" t="s">
        <v>15</v>
      </c>
      <c r="I231" s="31">
        <f t="shared" si="11"/>
        <v>2</v>
      </c>
      <c r="J231" s="32">
        <f t="shared" si="12"/>
        <v>2880</v>
      </c>
    </row>
    <row r="232" spans="1:10" x14ac:dyDescent="0.15">
      <c r="A232" s="8">
        <v>231</v>
      </c>
      <c r="B232" s="5" t="s">
        <v>358</v>
      </c>
      <c r="C232" s="6" t="s">
        <v>301</v>
      </c>
      <c r="D232" s="26">
        <v>65</v>
      </c>
      <c r="E232" s="27" t="s">
        <v>301</v>
      </c>
      <c r="F232" s="20" t="s">
        <v>446</v>
      </c>
      <c r="G232" s="38">
        <v>65</v>
      </c>
      <c r="H232" s="8" t="s">
        <v>15</v>
      </c>
      <c r="I232" s="31">
        <f t="shared" si="11"/>
        <v>34</v>
      </c>
      <c r="J232" s="32">
        <f t="shared" si="12"/>
        <v>2210</v>
      </c>
    </row>
    <row r="233" spans="1:10" x14ac:dyDescent="0.15">
      <c r="A233" s="8">
        <v>232</v>
      </c>
      <c r="B233" s="5" t="s">
        <v>23</v>
      </c>
      <c r="C233" s="6" t="s">
        <v>301</v>
      </c>
      <c r="D233" s="26">
        <v>1600</v>
      </c>
      <c r="E233" s="27">
        <v>43310</v>
      </c>
      <c r="F233" s="20" t="s">
        <v>446</v>
      </c>
      <c r="G233" s="38">
        <v>1600</v>
      </c>
      <c r="H233" s="8" t="s">
        <v>15</v>
      </c>
      <c r="I233" s="31">
        <f t="shared" si="11"/>
        <v>4</v>
      </c>
      <c r="J233" s="32">
        <f t="shared" si="12"/>
        <v>6400</v>
      </c>
    </row>
    <row r="234" spans="1:10" x14ac:dyDescent="0.15">
      <c r="A234" s="8">
        <v>233</v>
      </c>
      <c r="B234" s="5" t="s">
        <v>359</v>
      </c>
      <c r="C234" s="6" t="s">
        <v>295</v>
      </c>
      <c r="D234" s="26">
        <v>19</v>
      </c>
      <c r="E234" s="27" t="s">
        <v>443</v>
      </c>
      <c r="F234" s="20" t="s">
        <v>470</v>
      </c>
      <c r="G234" s="38">
        <v>19</v>
      </c>
      <c r="H234" s="8" t="s">
        <v>15</v>
      </c>
      <c r="I234" s="31">
        <f t="shared" si="11"/>
        <v>-21</v>
      </c>
      <c r="J234" s="32">
        <f t="shared" si="12"/>
        <v>-399</v>
      </c>
    </row>
    <row r="235" spans="1:10" x14ac:dyDescent="0.15">
      <c r="A235" s="8">
        <v>234</v>
      </c>
      <c r="B235" s="5" t="s">
        <v>360</v>
      </c>
      <c r="C235" s="6" t="s">
        <v>295</v>
      </c>
      <c r="D235" s="26">
        <v>126.38</v>
      </c>
      <c r="E235" s="27">
        <v>43312</v>
      </c>
      <c r="F235" s="20" t="s">
        <v>446</v>
      </c>
      <c r="G235" s="38">
        <v>126.38</v>
      </c>
      <c r="H235" s="8" t="s">
        <v>15</v>
      </c>
      <c r="I235" s="31">
        <f t="shared" si="11"/>
        <v>2</v>
      </c>
      <c r="J235" s="32">
        <f t="shared" si="12"/>
        <v>252.76</v>
      </c>
    </row>
    <row r="236" spans="1:10" x14ac:dyDescent="0.15">
      <c r="A236" s="8">
        <v>235</v>
      </c>
      <c r="B236" s="5" t="s">
        <v>361</v>
      </c>
      <c r="C236" s="6" t="s">
        <v>295</v>
      </c>
      <c r="D236" s="26">
        <v>15002</v>
      </c>
      <c r="E236" s="27" t="s">
        <v>444</v>
      </c>
      <c r="F236" s="20" t="s">
        <v>446</v>
      </c>
      <c r="G236" s="38">
        <v>15002</v>
      </c>
      <c r="H236" s="8" t="s">
        <v>15</v>
      </c>
      <c r="I236" s="31">
        <f t="shared" si="11"/>
        <v>2</v>
      </c>
      <c r="J236" s="32">
        <f t="shared" si="12"/>
        <v>30004</v>
      </c>
    </row>
    <row r="237" spans="1:10" x14ac:dyDescent="0.15">
      <c r="A237" s="8">
        <v>236</v>
      </c>
      <c r="B237" s="5" t="s">
        <v>362</v>
      </c>
      <c r="C237" s="6" t="s">
        <v>295</v>
      </c>
      <c r="D237" s="26">
        <v>1681.38</v>
      </c>
      <c r="E237" s="27">
        <v>43312</v>
      </c>
      <c r="F237" s="20" t="s">
        <v>446</v>
      </c>
      <c r="G237" s="38">
        <v>1681.38</v>
      </c>
      <c r="H237" s="8" t="s">
        <v>15</v>
      </c>
      <c r="I237" s="31">
        <f t="shared" si="11"/>
        <v>2</v>
      </c>
      <c r="J237" s="32">
        <f t="shared" si="12"/>
        <v>3362.76</v>
      </c>
    </row>
    <row r="238" spans="1:10" x14ac:dyDescent="0.15">
      <c r="A238" s="8">
        <v>237</v>
      </c>
      <c r="B238" s="5" t="s">
        <v>363</v>
      </c>
      <c r="C238" s="6" t="s">
        <v>427</v>
      </c>
      <c r="D238" s="26">
        <v>288</v>
      </c>
      <c r="E238" s="27" t="s">
        <v>444</v>
      </c>
      <c r="F238" s="20" t="s">
        <v>446</v>
      </c>
      <c r="G238" s="38">
        <v>288</v>
      </c>
      <c r="H238" s="8" t="s">
        <v>15</v>
      </c>
      <c r="I238" s="31">
        <f t="shared" si="11"/>
        <v>2</v>
      </c>
      <c r="J238" s="32">
        <f t="shared" si="12"/>
        <v>576</v>
      </c>
    </row>
    <row r="239" spans="1:10" x14ac:dyDescent="0.15">
      <c r="A239" s="8">
        <v>238</v>
      </c>
      <c r="B239" s="5" t="s">
        <v>364</v>
      </c>
      <c r="C239" s="6" t="s">
        <v>428</v>
      </c>
      <c r="D239" s="26">
        <v>207</v>
      </c>
      <c r="E239" s="27">
        <v>43314</v>
      </c>
      <c r="F239" s="20" t="s">
        <v>446</v>
      </c>
      <c r="G239" s="38">
        <v>207</v>
      </c>
      <c r="H239" s="8" t="s">
        <v>15</v>
      </c>
      <c r="I239" s="31">
        <f t="shared" si="11"/>
        <v>0</v>
      </c>
      <c r="J239" s="32">
        <f t="shared" si="12"/>
        <v>0</v>
      </c>
    </row>
    <row r="240" spans="1:10" x14ac:dyDescent="0.15">
      <c r="A240" s="8">
        <v>239</v>
      </c>
      <c r="B240" s="5" t="s">
        <v>365</v>
      </c>
      <c r="C240" s="6" t="s">
        <v>428</v>
      </c>
      <c r="D240" s="26">
        <v>760</v>
      </c>
      <c r="E240" s="27" t="s">
        <v>446</v>
      </c>
      <c r="F240" s="20" t="s">
        <v>446</v>
      </c>
      <c r="G240" s="38">
        <v>760</v>
      </c>
      <c r="H240" s="8" t="s">
        <v>15</v>
      </c>
      <c r="I240" s="31">
        <f t="shared" si="11"/>
        <v>0</v>
      </c>
      <c r="J240" s="32">
        <f t="shared" si="12"/>
        <v>0</v>
      </c>
    </row>
    <row r="241" spans="1:10" x14ac:dyDescent="0.15">
      <c r="A241" s="8">
        <v>240</v>
      </c>
      <c r="B241" s="5" t="s">
        <v>366</v>
      </c>
      <c r="C241" s="6" t="s">
        <v>428</v>
      </c>
      <c r="D241" s="26">
        <v>1993.34</v>
      </c>
      <c r="E241" s="27" t="s">
        <v>446</v>
      </c>
      <c r="F241" s="20" t="s">
        <v>446</v>
      </c>
      <c r="G241" s="38">
        <v>1610.01</v>
      </c>
      <c r="H241" s="8" t="s">
        <v>15</v>
      </c>
      <c r="I241" s="31">
        <f t="shared" ref="I241:I294" si="13">F241-E241</f>
        <v>0</v>
      </c>
      <c r="J241" s="32">
        <f t="shared" ref="J241:J294" si="14">I241*D241</f>
        <v>0</v>
      </c>
    </row>
    <row r="242" spans="1:10" x14ac:dyDescent="0.15">
      <c r="A242" s="8">
        <v>241</v>
      </c>
      <c r="B242" s="5" t="s">
        <v>367</v>
      </c>
      <c r="C242" s="6" t="s">
        <v>429</v>
      </c>
      <c r="D242" s="26">
        <v>563.4</v>
      </c>
      <c r="E242" s="27" t="s">
        <v>471</v>
      </c>
      <c r="F242" s="20" t="s">
        <v>446</v>
      </c>
      <c r="G242" s="38">
        <v>563.4</v>
      </c>
      <c r="H242" s="8" t="s">
        <v>15</v>
      </c>
      <c r="I242" s="31">
        <f t="shared" si="13"/>
        <v>-1</v>
      </c>
      <c r="J242" s="32">
        <f t="shared" si="14"/>
        <v>-563.4</v>
      </c>
    </row>
    <row r="243" spans="1:10" x14ac:dyDescent="0.15">
      <c r="A243" s="8">
        <v>242</v>
      </c>
      <c r="B243" s="5" t="s">
        <v>368</v>
      </c>
      <c r="C243" s="6" t="s">
        <v>430</v>
      </c>
      <c r="D243" s="26">
        <v>776</v>
      </c>
      <c r="E243" s="27" t="s">
        <v>450</v>
      </c>
      <c r="F243" s="20" t="s">
        <v>446</v>
      </c>
      <c r="G243" s="38">
        <v>776</v>
      </c>
      <c r="H243" s="8" t="s">
        <v>15</v>
      </c>
      <c r="I243" s="31">
        <f t="shared" si="13"/>
        <v>-29</v>
      </c>
      <c r="J243" s="32">
        <f t="shared" si="14"/>
        <v>-22504</v>
      </c>
    </row>
    <row r="244" spans="1:10" x14ac:dyDescent="0.15">
      <c r="A244" s="8">
        <v>243</v>
      </c>
      <c r="B244" s="5" t="s">
        <v>101</v>
      </c>
      <c r="C244" s="6" t="s">
        <v>431</v>
      </c>
      <c r="D244" s="26">
        <v>26210.98</v>
      </c>
      <c r="E244" s="27" t="s">
        <v>431</v>
      </c>
      <c r="F244" s="20" t="s">
        <v>433</v>
      </c>
      <c r="G244" s="38">
        <v>26210.98</v>
      </c>
      <c r="H244" s="8" t="s">
        <v>15</v>
      </c>
      <c r="I244" s="31">
        <f t="shared" si="13"/>
        <v>5</v>
      </c>
      <c r="J244" s="32">
        <f t="shared" si="14"/>
        <v>131054.9</v>
      </c>
    </row>
    <row r="245" spans="1:10" x14ac:dyDescent="0.15">
      <c r="A245" s="8">
        <v>244</v>
      </c>
      <c r="B245" s="5" t="s">
        <v>369</v>
      </c>
      <c r="C245" s="6" t="s">
        <v>431</v>
      </c>
      <c r="D245" s="26">
        <v>550</v>
      </c>
      <c r="E245" s="27" t="s">
        <v>431</v>
      </c>
      <c r="F245" s="20" t="s">
        <v>433</v>
      </c>
      <c r="G245" s="38">
        <v>550</v>
      </c>
      <c r="H245" s="8" t="s">
        <v>15</v>
      </c>
      <c r="I245" s="31">
        <f t="shared" si="13"/>
        <v>5</v>
      </c>
      <c r="J245" s="32">
        <f t="shared" si="14"/>
        <v>2750</v>
      </c>
    </row>
    <row r="246" spans="1:10" x14ac:dyDescent="0.15">
      <c r="A246" s="8">
        <v>245</v>
      </c>
      <c r="B246" s="5" t="s">
        <v>370</v>
      </c>
      <c r="C246" s="6" t="s">
        <v>432</v>
      </c>
      <c r="D246" s="26">
        <v>2593.36</v>
      </c>
      <c r="E246" s="27" t="s">
        <v>472</v>
      </c>
      <c r="F246" s="20" t="s">
        <v>472</v>
      </c>
      <c r="G246" s="38">
        <v>2593.36</v>
      </c>
      <c r="H246" s="8" t="s">
        <v>15</v>
      </c>
      <c r="I246" s="31">
        <f t="shared" si="13"/>
        <v>0</v>
      </c>
      <c r="J246" s="32">
        <f t="shared" si="14"/>
        <v>0</v>
      </c>
    </row>
    <row r="247" spans="1:10" x14ac:dyDescent="0.15">
      <c r="A247" s="8">
        <v>246</v>
      </c>
      <c r="B247" s="5" t="s">
        <v>371</v>
      </c>
      <c r="C247" s="6" t="s">
        <v>432</v>
      </c>
      <c r="D247" s="26">
        <v>7950.08</v>
      </c>
      <c r="E247" s="27" t="s">
        <v>473</v>
      </c>
      <c r="F247" s="20" t="s">
        <v>437</v>
      </c>
      <c r="G247" s="38">
        <v>7950.08</v>
      </c>
      <c r="H247" s="8" t="s">
        <v>15</v>
      </c>
      <c r="I247" s="31">
        <f t="shared" si="13"/>
        <v>-25</v>
      </c>
      <c r="J247" s="32">
        <f t="shared" si="14"/>
        <v>-198752</v>
      </c>
    </row>
    <row r="248" spans="1:10" x14ac:dyDescent="0.15">
      <c r="A248" s="8">
        <v>247</v>
      </c>
      <c r="B248" s="5" t="s">
        <v>372</v>
      </c>
      <c r="C248" s="6" t="s">
        <v>433</v>
      </c>
      <c r="D248" s="26">
        <v>1484.55</v>
      </c>
      <c r="E248" s="27" t="s">
        <v>433</v>
      </c>
      <c r="F248" s="20" t="s">
        <v>432</v>
      </c>
      <c r="G248" s="38">
        <v>1484.55</v>
      </c>
      <c r="H248" s="8" t="s">
        <v>15</v>
      </c>
      <c r="I248" s="31">
        <f t="shared" si="13"/>
        <v>-1</v>
      </c>
      <c r="J248" s="32">
        <f t="shared" si="14"/>
        <v>-1484.55</v>
      </c>
    </row>
    <row r="249" spans="1:10" x14ac:dyDescent="0.15">
      <c r="A249" s="8">
        <v>248</v>
      </c>
      <c r="B249" s="5" t="s">
        <v>373</v>
      </c>
      <c r="C249" s="6" t="s">
        <v>433</v>
      </c>
      <c r="D249" s="26">
        <v>356.41</v>
      </c>
      <c r="E249" s="27" t="s">
        <v>433</v>
      </c>
      <c r="F249" s="20" t="s">
        <v>452</v>
      </c>
      <c r="G249" s="38">
        <v>356.41</v>
      </c>
      <c r="H249" s="8" t="s">
        <v>15</v>
      </c>
      <c r="I249" s="31">
        <f t="shared" si="13"/>
        <v>7</v>
      </c>
      <c r="J249" s="32">
        <f t="shared" si="14"/>
        <v>2494.8700000000003</v>
      </c>
    </row>
    <row r="250" spans="1:10" x14ac:dyDescent="0.15">
      <c r="A250" s="8">
        <v>249</v>
      </c>
      <c r="B250" s="5" t="s">
        <v>374</v>
      </c>
      <c r="C250" s="6" t="s">
        <v>434</v>
      </c>
      <c r="D250" s="26">
        <v>450</v>
      </c>
      <c r="E250" s="27">
        <v>43355</v>
      </c>
      <c r="F250" s="20" t="s">
        <v>451</v>
      </c>
      <c r="G250" s="38">
        <v>450</v>
      </c>
      <c r="H250" s="8" t="s">
        <v>15</v>
      </c>
      <c r="I250" s="31">
        <f t="shared" si="13"/>
        <v>0</v>
      </c>
      <c r="J250" s="32">
        <f t="shared" si="14"/>
        <v>0</v>
      </c>
    </row>
    <row r="251" spans="1:10" x14ac:dyDescent="0.15">
      <c r="A251" s="8">
        <v>250</v>
      </c>
      <c r="B251" s="5" t="s">
        <v>375</v>
      </c>
      <c r="C251" s="6" t="s">
        <v>435</v>
      </c>
      <c r="D251" s="26">
        <v>310</v>
      </c>
      <c r="E251" s="27">
        <v>43325</v>
      </c>
      <c r="F251" s="20" t="s">
        <v>446</v>
      </c>
      <c r="G251" s="38">
        <v>310</v>
      </c>
      <c r="H251" s="8" t="s">
        <v>15</v>
      </c>
      <c r="I251" s="31">
        <f t="shared" si="13"/>
        <v>-11</v>
      </c>
      <c r="J251" s="32">
        <f t="shared" si="14"/>
        <v>-3410</v>
      </c>
    </row>
    <row r="252" spans="1:10" x14ac:dyDescent="0.15">
      <c r="A252" s="8">
        <v>251</v>
      </c>
      <c r="B252" s="5" t="s">
        <v>376</v>
      </c>
      <c r="C252" s="6" t="s">
        <v>435</v>
      </c>
      <c r="D252" s="26">
        <v>1.32</v>
      </c>
      <c r="E252" s="27" t="s">
        <v>474</v>
      </c>
      <c r="F252" s="20" t="s">
        <v>451</v>
      </c>
      <c r="G252" s="38">
        <v>1.32</v>
      </c>
      <c r="H252" s="8" t="s">
        <v>15</v>
      </c>
      <c r="I252" s="31">
        <f t="shared" si="13"/>
        <v>1</v>
      </c>
      <c r="J252" s="32">
        <f t="shared" si="14"/>
        <v>1.32</v>
      </c>
    </row>
    <row r="253" spans="1:10" x14ac:dyDescent="0.15">
      <c r="A253" s="8">
        <v>252</v>
      </c>
      <c r="B253" s="5" t="s">
        <v>377</v>
      </c>
      <c r="C253" s="6" t="s">
        <v>435</v>
      </c>
      <c r="D253" s="26">
        <v>224.05</v>
      </c>
      <c r="E253" s="27" t="s">
        <v>472</v>
      </c>
      <c r="F253" s="20" t="s">
        <v>451</v>
      </c>
      <c r="G253" s="38">
        <v>224.05</v>
      </c>
      <c r="H253" s="8" t="s">
        <v>15</v>
      </c>
      <c r="I253" s="31">
        <f t="shared" si="13"/>
        <v>-1</v>
      </c>
      <c r="J253" s="32">
        <f t="shared" si="14"/>
        <v>-224.05</v>
      </c>
    </row>
    <row r="254" spans="1:10" x14ac:dyDescent="0.15">
      <c r="A254" s="8">
        <v>253</v>
      </c>
      <c r="B254" s="5" t="s">
        <v>378</v>
      </c>
      <c r="C254" s="6" t="s">
        <v>435</v>
      </c>
      <c r="D254" s="26">
        <v>90</v>
      </c>
      <c r="E254" s="27" t="s">
        <v>435</v>
      </c>
      <c r="F254" s="20" t="s">
        <v>475</v>
      </c>
      <c r="G254" s="38">
        <v>90</v>
      </c>
      <c r="H254" s="8" t="s">
        <v>15</v>
      </c>
      <c r="I254" s="31">
        <f t="shared" si="13"/>
        <v>26</v>
      </c>
      <c r="J254" s="32">
        <f t="shared" si="14"/>
        <v>2340</v>
      </c>
    </row>
    <row r="255" spans="1:10" x14ac:dyDescent="0.15">
      <c r="A255" s="8">
        <v>254</v>
      </c>
      <c r="B255" s="5" t="s">
        <v>379</v>
      </c>
      <c r="C255" s="6" t="s">
        <v>436</v>
      </c>
      <c r="D255" s="26">
        <v>690</v>
      </c>
      <c r="E255" s="27" t="s">
        <v>450</v>
      </c>
      <c r="F255" s="20" t="s">
        <v>446</v>
      </c>
      <c r="G255" s="38">
        <v>690</v>
      </c>
      <c r="H255" s="8" t="s">
        <v>15</v>
      </c>
      <c r="I255" s="31">
        <f t="shared" si="13"/>
        <v>-29</v>
      </c>
      <c r="J255" s="32">
        <f t="shared" si="14"/>
        <v>-20010</v>
      </c>
    </row>
    <row r="256" spans="1:10" x14ac:dyDescent="0.15">
      <c r="A256" s="8">
        <v>255</v>
      </c>
      <c r="B256" s="5" t="s">
        <v>380</v>
      </c>
      <c r="C256" s="6" t="s">
        <v>436</v>
      </c>
      <c r="D256" s="26">
        <v>170</v>
      </c>
      <c r="E256" s="27" t="s">
        <v>450</v>
      </c>
      <c r="F256" s="20" t="s">
        <v>446</v>
      </c>
      <c r="G256" s="38">
        <v>170</v>
      </c>
      <c r="H256" s="8" t="s">
        <v>15</v>
      </c>
      <c r="I256" s="31">
        <f t="shared" si="13"/>
        <v>-29</v>
      </c>
      <c r="J256" s="32">
        <f t="shared" si="14"/>
        <v>-4930</v>
      </c>
    </row>
    <row r="257" spans="1:10" x14ac:dyDescent="0.15">
      <c r="A257" s="8">
        <v>256</v>
      </c>
      <c r="B257" s="5" t="s">
        <v>381</v>
      </c>
      <c r="C257" s="6" t="s">
        <v>437</v>
      </c>
      <c r="D257" s="26">
        <v>440</v>
      </c>
      <c r="E257" s="27" t="s">
        <v>476</v>
      </c>
      <c r="F257" s="20" t="s">
        <v>446</v>
      </c>
      <c r="G257" s="38">
        <v>440</v>
      </c>
      <c r="H257" s="8" t="s">
        <v>15</v>
      </c>
      <c r="I257" s="31">
        <f t="shared" si="13"/>
        <v>-13</v>
      </c>
      <c r="J257" s="32">
        <f t="shared" si="14"/>
        <v>-5720</v>
      </c>
    </row>
    <row r="258" spans="1:10" x14ac:dyDescent="0.15">
      <c r="A258" s="8">
        <v>257</v>
      </c>
      <c r="B258" s="5" t="s">
        <v>382</v>
      </c>
      <c r="C258" s="6" t="s">
        <v>438</v>
      </c>
      <c r="D258" s="26">
        <v>1387.5</v>
      </c>
      <c r="E258" s="27" t="s">
        <v>477</v>
      </c>
      <c r="F258" s="20" t="s">
        <v>446</v>
      </c>
      <c r="G258" s="38">
        <v>1387.5</v>
      </c>
      <c r="H258" s="8" t="s">
        <v>15</v>
      </c>
      <c r="I258" s="31">
        <f t="shared" si="13"/>
        <v>-15</v>
      </c>
      <c r="J258" s="32">
        <f t="shared" si="14"/>
        <v>-20812.5</v>
      </c>
    </row>
    <row r="259" spans="1:10" x14ac:dyDescent="0.15">
      <c r="A259" s="8">
        <v>258</v>
      </c>
      <c r="B259" s="5" t="s">
        <v>20</v>
      </c>
      <c r="C259" s="6" t="s">
        <v>438</v>
      </c>
      <c r="D259" s="26">
        <v>158</v>
      </c>
      <c r="E259" s="27" t="s">
        <v>438</v>
      </c>
      <c r="F259" s="20" t="s">
        <v>441</v>
      </c>
      <c r="G259" s="38">
        <v>158</v>
      </c>
      <c r="H259" s="8" t="s">
        <v>15</v>
      </c>
      <c r="I259" s="31">
        <f t="shared" si="13"/>
        <v>8</v>
      </c>
      <c r="J259" s="32">
        <f t="shared" si="14"/>
        <v>1264</v>
      </c>
    </row>
    <row r="260" spans="1:10" x14ac:dyDescent="0.15">
      <c r="A260" s="8">
        <v>259</v>
      </c>
      <c r="B260" s="5" t="s">
        <v>383</v>
      </c>
      <c r="C260" s="6" t="s">
        <v>439</v>
      </c>
      <c r="D260" s="26">
        <v>875.47</v>
      </c>
      <c r="E260" s="27" t="s">
        <v>439</v>
      </c>
      <c r="F260" s="20" t="s">
        <v>446</v>
      </c>
      <c r="G260" s="38">
        <v>737.47</v>
      </c>
      <c r="H260" s="8" t="s">
        <v>15</v>
      </c>
      <c r="I260" s="31">
        <f t="shared" si="13"/>
        <v>14</v>
      </c>
      <c r="J260" s="32">
        <f t="shared" si="14"/>
        <v>12256.58</v>
      </c>
    </row>
    <row r="261" spans="1:10" x14ac:dyDescent="0.15">
      <c r="A261" s="8">
        <v>260</v>
      </c>
      <c r="B261" s="5" t="s">
        <v>384</v>
      </c>
      <c r="C261" s="6" t="s">
        <v>440</v>
      </c>
      <c r="D261" s="26">
        <v>4098</v>
      </c>
      <c r="E261" s="27" t="s">
        <v>450</v>
      </c>
      <c r="F261" s="20" t="s">
        <v>478</v>
      </c>
      <c r="G261" s="38">
        <v>4098</v>
      </c>
      <c r="H261" s="8" t="s">
        <v>15</v>
      </c>
      <c r="I261" s="31">
        <f t="shared" si="13"/>
        <v>5</v>
      </c>
      <c r="J261" s="32">
        <f t="shared" si="14"/>
        <v>20490</v>
      </c>
    </row>
    <row r="262" spans="1:10" x14ac:dyDescent="0.15">
      <c r="A262" s="8">
        <v>261</v>
      </c>
      <c r="B262" s="5" t="s">
        <v>385</v>
      </c>
      <c r="C262" s="6" t="s">
        <v>440</v>
      </c>
      <c r="D262" s="26">
        <v>1000</v>
      </c>
      <c r="E262" s="27" t="s">
        <v>462</v>
      </c>
      <c r="F262" s="20" t="s">
        <v>471</v>
      </c>
      <c r="G262" s="38">
        <v>1000</v>
      </c>
      <c r="H262" s="8" t="s">
        <v>15</v>
      </c>
      <c r="I262" s="31">
        <f t="shared" si="13"/>
        <v>-21</v>
      </c>
      <c r="J262" s="32">
        <f t="shared" si="14"/>
        <v>-21000</v>
      </c>
    </row>
    <row r="263" spans="1:10" x14ac:dyDescent="0.15">
      <c r="A263" s="8">
        <v>262</v>
      </c>
      <c r="B263" s="5" t="s">
        <v>386</v>
      </c>
      <c r="C263" s="6" t="s">
        <v>440</v>
      </c>
      <c r="D263" s="26">
        <v>1000</v>
      </c>
      <c r="E263" s="27" t="s">
        <v>462</v>
      </c>
      <c r="F263" s="20" t="s">
        <v>471</v>
      </c>
      <c r="G263" s="38">
        <v>1000</v>
      </c>
      <c r="H263" s="8" t="s">
        <v>15</v>
      </c>
      <c r="I263" s="31">
        <f t="shared" si="13"/>
        <v>-21</v>
      </c>
      <c r="J263" s="32">
        <f t="shared" si="14"/>
        <v>-21000</v>
      </c>
    </row>
    <row r="264" spans="1:10" x14ac:dyDescent="0.15">
      <c r="A264" s="8">
        <v>263</v>
      </c>
      <c r="B264" s="5" t="s">
        <v>387</v>
      </c>
      <c r="C264" s="6" t="s">
        <v>440</v>
      </c>
      <c r="D264" s="26">
        <v>1000</v>
      </c>
      <c r="E264" s="27" t="s">
        <v>462</v>
      </c>
      <c r="F264" s="20" t="s">
        <v>471</v>
      </c>
      <c r="G264" s="38">
        <v>1000</v>
      </c>
      <c r="H264" s="8" t="s">
        <v>15</v>
      </c>
      <c r="I264" s="31">
        <f t="shared" si="13"/>
        <v>-21</v>
      </c>
      <c r="J264" s="32">
        <f t="shared" si="14"/>
        <v>-21000</v>
      </c>
    </row>
    <row r="265" spans="1:10" x14ac:dyDescent="0.15">
      <c r="A265" s="8">
        <v>264</v>
      </c>
      <c r="B265" s="5" t="s">
        <v>388</v>
      </c>
      <c r="C265" s="6" t="s">
        <v>440</v>
      </c>
      <c r="D265" s="26">
        <v>1000</v>
      </c>
      <c r="E265" s="27" t="s">
        <v>462</v>
      </c>
      <c r="F265" s="20" t="s">
        <v>471</v>
      </c>
      <c r="G265" s="38">
        <v>1000</v>
      </c>
      <c r="H265" s="8" t="s">
        <v>15</v>
      </c>
      <c r="I265" s="31">
        <f t="shared" si="13"/>
        <v>-21</v>
      </c>
      <c r="J265" s="32">
        <f t="shared" si="14"/>
        <v>-21000</v>
      </c>
    </row>
    <row r="266" spans="1:10" x14ac:dyDescent="0.15">
      <c r="A266" s="8">
        <v>265</v>
      </c>
      <c r="B266" s="5" t="s">
        <v>389</v>
      </c>
      <c r="C266" s="6" t="s">
        <v>440</v>
      </c>
      <c r="D266" s="26">
        <v>1000</v>
      </c>
      <c r="E266" s="27" t="s">
        <v>462</v>
      </c>
      <c r="F266" s="20" t="s">
        <v>471</v>
      </c>
      <c r="G266" s="38">
        <v>1000</v>
      </c>
      <c r="H266" s="8" t="s">
        <v>15</v>
      </c>
      <c r="I266" s="31">
        <f t="shared" si="13"/>
        <v>-21</v>
      </c>
      <c r="J266" s="32">
        <f t="shared" si="14"/>
        <v>-21000</v>
      </c>
    </row>
    <row r="267" spans="1:10" x14ac:dyDescent="0.15">
      <c r="A267" s="8">
        <v>266</v>
      </c>
      <c r="B267" s="5" t="s">
        <v>390</v>
      </c>
      <c r="C267" s="6" t="s">
        <v>440</v>
      </c>
      <c r="D267" s="26">
        <v>1000</v>
      </c>
      <c r="E267" s="27" t="s">
        <v>462</v>
      </c>
      <c r="F267" s="20" t="s">
        <v>471</v>
      </c>
      <c r="G267" s="38">
        <v>1000</v>
      </c>
      <c r="H267" s="8" t="s">
        <v>15</v>
      </c>
      <c r="I267" s="31">
        <f t="shared" si="13"/>
        <v>-21</v>
      </c>
      <c r="J267" s="32">
        <f t="shared" si="14"/>
        <v>-21000</v>
      </c>
    </row>
    <row r="268" spans="1:10" x14ac:dyDescent="0.15">
      <c r="A268" s="8">
        <v>267</v>
      </c>
      <c r="B268" s="5" t="s">
        <v>391</v>
      </c>
      <c r="C268" s="6" t="s">
        <v>441</v>
      </c>
      <c r="D268" s="26">
        <v>460.79</v>
      </c>
      <c r="E268" s="27" t="s">
        <v>450</v>
      </c>
      <c r="F268" s="20" t="s">
        <v>446</v>
      </c>
      <c r="G268" s="38">
        <v>460.79</v>
      </c>
      <c r="H268" s="8" t="s">
        <v>15</v>
      </c>
      <c r="I268" s="31">
        <f t="shared" si="13"/>
        <v>-29</v>
      </c>
      <c r="J268" s="32">
        <f t="shared" si="14"/>
        <v>-13362.91</v>
      </c>
    </row>
    <row r="269" spans="1:10" x14ac:dyDescent="0.15">
      <c r="A269" s="8">
        <v>268</v>
      </c>
      <c r="B269" s="5" t="s">
        <v>392</v>
      </c>
      <c r="C269" s="6" t="s">
        <v>442</v>
      </c>
      <c r="D269" s="26">
        <v>1507.5</v>
      </c>
      <c r="E269" s="27" t="s">
        <v>468</v>
      </c>
      <c r="F269" s="20" t="s">
        <v>446</v>
      </c>
      <c r="G269" s="38">
        <v>1507.5</v>
      </c>
      <c r="H269" s="8" t="s">
        <v>15</v>
      </c>
      <c r="I269" s="31">
        <f t="shared" si="13"/>
        <v>-24</v>
      </c>
      <c r="J269" s="32">
        <f t="shared" si="14"/>
        <v>-36180</v>
      </c>
    </row>
    <row r="270" spans="1:10" x14ac:dyDescent="0.15">
      <c r="A270" s="8">
        <v>269</v>
      </c>
      <c r="B270" s="5" t="s">
        <v>393</v>
      </c>
      <c r="C270" s="6" t="s">
        <v>442</v>
      </c>
      <c r="D270" s="26">
        <v>697.84</v>
      </c>
      <c r="E270" s="27" t="s">
        <v>442</v>
      </c>
      <c r="F270" s="20" t="s">
        <v>446</v>
      </c>
      <c r="G270" s="38">
        <v>587.84</v>
      </c>
      <c r="H270" s="8" t="s">
        <v>15</v>
      </c>
      <c r="I270" s="31">
        <f t="shared" si="13"/>
        <v>7</v>
      </c>
      <c r="J270" s="32">
        <f t="shared" si="14"/>
        <v>4884.88</v>
      </c>
    </row>
    <row r="271" spans="1:10" x14ac:dyDescent="0.15">
      <c r="A271" s="8">
        <v>270</v>
      </c>
      <c r="B271" s="5" t="s">
        <v>394</v>
      </c>
      <c r="C271" s="6" t="s">
        <v>443</v>
      </c>
      <c r="D271" s="26">
        <v>540</v>
      </c>
      <c r="E271" s="27" t="s">
        <v>450</v>
      </c>
      <c r="F271" s="20" t="s">
        <v>446</v>
      </c>
      <c r="G271" s="38">
        <v>540</v>
      </c>
      <c r="H271" s="8" t="s">
        <v>15</v>
      </c>
      <c r="I271" s="31">
        <f t="shared" si="13"/>
        <v>-29</v>
      </c>
      <c r="J271" s="32">
        <f t="shared" si="14"/>
        <v>-15660</v>
      </c>
    </row>
    <row r="272" spans="1:10" x14ac:dyDescent="0.15">
      <c r="A272" s="8">
        <v>271</v>
      </c>
      <c r="B272" s="5" t="s">
        <v>395</v>
      </c>
      <c r="C272" s="6" t="s">
        <v>443</v>
      </c>
      <c r="D272" s="26">
        <v>930</v>
      </c>
      <c r="E272" s="27" t="s">
        <v>450</v>
      </c>
      <c r="F272" s="20" t="s">
        <v>466</v>
      </c>
      <c r="G272" s="38">
        <v>930</v>
      </c>
      <c r="H272" s="8" t="s">
        <v>15</v>
      </c>
      <c r="I272" s="31">
        <f t="shared" si="13"/>
        <v>-25</v>
      </c>
      <c r="J272" s="32">
        <f t="shared" si="14"/>
        <v>-23250</v>
      </c>
    </row>
    <row r="273" spans="1:10" x14ac:dyDescent="0.15">
      <c r="A273" s="8">
        <v>272</v>
      </c>
      <c r="B273" s="5" t="s">
        <v>396</v>
      </c>
      <c r="C273" s="6" t="s">
        <v>444</v>
      </c>
      <c r="D273" s="26">
        <v>400</v>
      </c>
      <c r="E273" s="27" t="s">
        <v>450</v>
      </c>
      <c r="F273" s="20" t="s">
        <v>478</v>
      </c>
      <c r="G273" s="38">
        <v>400</v>
      </c>
      <c r="H273" s="8" t="s">
        <v>15</v>
      </c>
      <c r="I273" s="31">
        <f t="shared" si="13"/>
        <v>5</v>
      </c>
      <c r="J273" s="32">
        <f t="shared" si="14"/>
        <v>2000</v>
      </c>
    </row>
    <row r="274" spans="1:10" x14ac:dyDescent="0.15">
      <c r="A274" s="8">
        <v>273</v>
      </c>
      <c r="B274" s="5" t="s">
        <v>397</v>
      </c>
      <c r="C274" s="6" t="s">
        <v>444</v>
      </c>
      <c r="D274" s="26">
        <v>19</v>
      </c>
      <c r="E274" s="27" t="s">
        <v>450</v>
      </c>
      <c r="F274" s="20" t="s">
        <v>473</v>
      </c>
      <c r="G274" s="38">
        <v>19</v>
      </c>
      <c r="H274" s="8" t="s">
        <v>15</v>
      </c>
      <c r="I274" s="31">
        <f t="shared" si="13"/>
        <v>-21</v>
      </c>
      <c r="J274" s="32">
        <f t="shared" si="14"/>
        <v>-399</v>
      </c>
    </row>
    <row r="275" spans="1:10" x14ac:dyDescent="0.15">
      <c r="A275" s="8">
        <v>274</v>
      </c>
      <c r="B275" s="5" t="s">
        <v>398</v>
      </c>
      <c r="C275" s="6" t="s">
        <v>444</v>
      </c>
      <c r="D275" s="26">
        <v>100</v>
      </c>
      <c r="E275" s="27" t="s">
        <v>450</v>
      </c>
      <c r="F275" s="20" t="s">
        <v>478</v>
      </c>
      <c r="G275" s="38">
        <v>100</v>
      </c>
      <c r="H275" s="8" t="s">
        <v>15</v>
      </c>
      <c r="I275" s="31">
        <f t="shared" si="13"/>
        <v>5</v>
      </c>
      <c r="J275" s="32">
        <f t="shared" si="14"/>
        <v>500</v>
      </c>
    </row>
    <row r="276" spans="1:10" x14ac:dyDescent="0.15">
      <c r="A276" s="8">
        <v>275</v>
      </c>
      <c r="B276" s="5" t="s">
        <v>399</v>
      </c>
      <c r="C276" s="6" t="s">
        <v>444</v>
      </c>
      <c r="D276" s="26">
        <v>870.21</v>
      </c>
      <c r="E276" s="27">
        <v>43343</v>
      </c>
      <c r="F276" s="20" t="s">
        <v>451</v>
      </c>
      <c r="G276" s="38">
        <v>778.05</v>
      </c>
      <c r="H276" s="8" t="s">
        <v>15</v>
      </c>
      <c r="I276" s="31">
        <f t="shared" si="13"/>
        <v>12</v>
      </c>
      <c r="J276" s="32">
        <f t="shared" si="14"/>
        <v>10442.52</v>
      </c>
    </row>
    <row r="277" spans="1:10" x14ac:dyDescent="0.15">
      <c r="A277" s="8">
        <v>276</v>
      </c>
      <c r="B277" s="5" t="s">
        <v>400</v>
      </c>
      <c r="C277" s="6" t="s">
        <v>444</v>
      </c>
      <c r="D277" s="26">
        <v>71500</v>
      </c>
      <c r="E277" s="27" t="s">
        <v>444</v>
      </c>
      <c r="F277" s="20" t="s">
        <v>446</v>
      </c>
      <c r="G277" s="38">
        <v>71500</v>
      </c>
      <c r="H277" s="8" t="s">
        <v>15</v>
      </c>
      <c r="I277" s="31">
        <f t="shared" si="13"/>
        <v>2</v>
      </c>
      <c r="J277" s="32">
        <f t="shared" si="14"/>
        <v>143000</v>
      </c>
    </row>
    <row r="278" spans="1:10" x14ac:dyDescent="0.15">
      <c r="A278" s="8">
        <v>277</v>
      </c>
      <c r="B278" s="5" t="s">
        <v>401</v>
      </c>
      <c r="C278" s="6" t="s">
        <v>444</v>
      </c>
      <c r="D278" s="26">
        <v>1681.38</v>
      </c>
      <c r="E278" s="27">
        <v>43343</v>
      </c>
      <c r="F278" s="20" t="s">
        <v>478</v>
      </c>
      <c r="G278" s="38">
        <v>1681.38</v>
      </c>
      <c r="H278" s="8" t="s">
        <v>15</v>
      </c>
      <c r="I278" s="31">
        <f t="shared" si="13"/>
        <v>5</v>
      </c>
      <c r="J278" s="32">
        <f t="shared" si="14"/>
        <v>8406.9000000000015</v>
      </c>
    </row>
    <row r="279" spans="1:10" x14ac:dyDescent="0.15">
      <c r="A279" s="8">
        <v>278</v>
      </c>
      <c r="B279" s="5" t="s">
        <v>402</v>
      </c>
      <c r="C279" s="6" t="s">
        <v>444</v>
      </c>
      <c r="D279" s="26">
        <v>202</v>
      </c>
      <c r="E279" s="27" t="s">
        <v>457</v>
      </c>
      <c r="F279" s="20" t="s">
        <v>478</v>
      </c>
      <c r="G279" s="38">
        <v>202</v>
      </c>
      <c r="H279" s="8" t="s">
        <v>15</v>
      </c>
      <c r="I279" s="31">
        <f t="shared" si="13"/>
        <v>6</v>
      </c>
      <c r="J279" s="32">
        <f t="shared" si="14"/>
        <v>1212</v>
      </c>
    </row>
    <row r="280" spans="1:10" x14ac:dyDescent="0.15">
      <c r="A280" s="8">
        <v>279</v>
      </c>
      <c r="B280" s="5" t="s">
        <v>403</v>
      </c>
      <c r="C280" s="6" t="s">
        <v>445</v>
      </c>
      <c r="D280" s="26">
        <v>138.72999999999999</v>
      </c>
      <c r="E280" s="27" t="s">
        <v>445</v>
      </c>
      <c r="F280" s="20" t="s">
        <v>445</v>
      </c>
      <c r="G280" s="38">
        <v>138.72999999999999</v>
      </c>
      <c r="H280" s="8" t="s">
        <v>15</v>
      </c>
      <c r="I280" s="31">
        <f t="shared" si="13"/>
        <v>0</v>
      </c>
      <c r="J280" s="32">
        <f t="shared" si="14"/>
        <v>0</v>
      </c>
    </row>
    <row r="281" spans="1:10" x14ac:dyDescent="0.15">
      <c r="A281" s="8">
        <v>280</v>
      </c>
      <c r="B281" s="5" t="s">
        <v>404</v>
      </c>
      <c r="C281" s="6" t="s">
        <v>445</v>
      </c>
      <c r="D281" s="26">
        <v>138.72999999999999</v>
      </c>
      <c r="E281" s="27" t="s">
        <v>445</v>
      </c>
      <c r="F281" s="20" t="s">
        <v>445</v>
      </c>
      <c r="G281" s="38">
        <v>138.72999999999999</v>
      </c>
      <c r="H281" s="8" t="s">
        <v>15</v>
      </c>
      <c r="I281" s="31">
        <f t="shared" si="13"/>
        <v>0</v>
      </c>
      <c r="J281" s="32">
        <f t="shared" si="14"/>
        <v>0</v>
      </c>
    </row>
    <row r="282" spans="1:10" x14ac:dyDescent="0.15">
      <c r="A282" s="8">
        <v>281</v>
      </c>
      <c r="B282" s="5" t="s">
        <v>405</v>
      </c>
      <c r="C282" s="6" t="s">
        <v>445</v>
      </c>
      <c r="D282" s="26">
        <v>7</v>
      </c>
      <c r="E282" s="27" t="s">
        <v>479</v>
      </c>
      <c r="F282" s="20" t="s">
        <v>478</v>
      </c>
      <c r="G282" s="38">
        <v>7</v>
      </c>
      <c r="H282" s="8" t="s">
        <v>15</v>
      </c>
      <c r="I282" s="31">
        <f t="shared" si="13"/>
        <v>-25</v>
      </c>
      <c r="J282" s="32">
        <f t="shared" si="14"/>
        <v>-175</v>
      </c>
    </row>
    <row r="283" spans="1:10" x14ac:dyDescent="0.15">
      <c r="A283" s="8">
        <v>282</v>
      </c>
      <c r="B283" s="5" t="s">
        <v>406</v>
      </c>
      <c r="C283" s="6" t="s">
        <v>446</v>
      </c>
      <c r="D283" s="26">
        <v>760</v>
      </c>
      <c r="E283" s="27">
        <v>43345</v>
      </c>
      <c r="F283" s="20" t="s">
        <v>478</v>
      </c>
      <c r="G283" s="38">
        <v>760</v>
      </c>
      <c r="H283" s="8" t="s">
        <v>15</v>
      </c>
      <c r="I283" s="31">
        <f t="shared" si="13"/>
        <v>3</v>
      </c>
      <c r="J283" s="32">
        <f t="shared" si="14"/>
        <v>2280</v>
      </c>
    </row>
    <row r="284" spans="1:10" x14ac:dyDescent="0.15">
      <c r="A284" s="8">
        <v>283</v>
      </c>
      <c r="B284" s="5" t="s">
        <v>407</v>
      </c>
      <c r="C284" s="6" t="s">
        <v>446</v>
      </c>
      <c r="D284" s="26">
        <v>13725</v>
      </c>
      <c r="E284" s="27" t="s">
        <v>446</v>
      </c>
      <c r="F284" s="20" t="s">
        <v>466</v>
      </c>
      <c r="G284" s="38">
        <v>11561.54</v>
      </c>
      <c r="H284" s="8" t="s">
        <v>15</v>
      </c>
      <c r="I284" s="31">
        <f t="shared" si="13"/>
        <v>4</v>
      </c>
      <c r="J284" s="32">
        <f t="shared" si="14"/>
        <v>54900</v>
      </c>
    </row>
    <row r="285" spans="1:10" x14ac:dyDescent="0.15">
      <c r="A285" s="8">
        <v>284</v>
      </c>
      <c r="B285" s="5" t="s">
        <v>408</v>
      </c>
      <c r="C285" s="6" t="s">
        <v>446</v>
      </c>
      <c r="D285" s="26">
        <v>13162.12</v>
      </c>
      <c r="E285" s="27" t="s">
        <v>480</v>
      </c>
      <c r="F285" s="20" t="s">
        <v>466</v>
      </c>
      <c r="G285" s="38">
        <v>11416.12</v>
      </c>
      <c r="H285" s="8" t="s">
        <v>15</v>
      </c>
      <c r="I285" s="31">
        <f t="shared" si="13"/>
        <v>-27</v>
      </c>
      <c r="J285" s="32">
        <f t="shared" si="14"/>
        <v>-355377.24000000005</v>
      </c>
    </row>
    <row r="286" spans="1:10" x14ac:dyDescent="0.15">
      <c r="A286" s="8">
        <v>285</v>
      </c>
      <c r="B286" s="5" t="s">
        <v>409</v>
      </c>
      <c r="C286" s="6" t="s">
        <v>447</v>
      </c>
      <c r="D286" s="26">
        <v>229.44</v>
      </c>
      <c r="E286" s="27" t="s">
        <v>447</v>
      </c>
      <c r="F286" s="20" t="s">
        <v>481</v>
      </c>
      <c r="G286" s="38">
        <v>229.44</v>
      </c>
      <c r="H286" s="8" t="s">
        <v>15</v>
      </c>
      <c r="I286" s="31">
        <f t="shared" si="13"/>
        <v>30</v>
      </c>
      <c r="J286" s="32">
        <f t="shared" si="14"/>
        <v>6883.2</v>
      </c>
    </row>
    <row r="287" spans="1:10" x14ac:dyDescent="0.15">
      <c r="A287" s="8">
        <v>286</v>
      </c>
      <c r="B287" s="5" t="s">
        <v>410</v>
      </c>
      <c r="C287" s="6" t="s">
        <v>447</v>
      </c>
      <c r="D287" s="26">
        <v>31872.83</v>
      </c>
      <c r="E287" s="27" t="s">
        <v>479</v>
      </c>
      <c r="F287" s="20" t="s">
        <v>451</v>
      </c>
      <c r="G287" s="38">
        <v>31872.83</v>
      </c>
      <c r="H287" s="8" t="s">
        <v>15</v>
      </c>
      <c r="I287" s="31">
        <f t="shared" si="13"/>
        <v>-18</v>
      </c>
      <c r="J287" s="32">
        <f t="shared" si="14"/>
        <v>-573710.94000000006</v>
      </c>
    </row>
    <row r="288" spans="1:10" x14ac:dyDescent="0.15">
      <c r="A288" s="8">
        <v>287</v>
      </c>
      <c r="B288" s="5" t="s">
        <v>411</v>
      </c>
      <c r="C288" s="6" t="s">
        <v>447</v>
      </c>
      <c r="D288" s="26">
        <v>42713.62</v>
      </c>
      <c r="E288" s="27" t="s">
        <v>479</v>
      </c>
      <c r="F288" s="20" t="s">
        <v>451</v>
      </c>
      <c r="G288" s="38">
        <v>42713.62</v>
      </c>
      <c r="H288" s="8" t="s">
        <v>15</v>
      </c>
      <c r="I288" s="31">
        <f t="shared" si="13"/>
        <v>-18</v>
      </c>
      <c r="J288" s="32">
        <f t="shared" si="14"/>
        <v>-768845.16</v>
      </c>
    </row>
    <row r="289" spans="1:10" x14ac:dyDescent="0.15">
      <c r="A289" s="8">
        <v>288</v>
      </c>
      <c r="B289" s="5" t="s">
        <v>412</v>
      </c>
      <c r="C289" s="6" t="s">
        <v>447</v>
      </c>
      <c r="D289" s="26">
        <v>74592.240000000005</v>
      </c>
      <c r="E289" s="27" t="s">
        <v>479</v>
      </c>
      <c r="F289" s="20" t="s">
        <v>451</v>
      </c>
      <c r="G289" s="38">
        <v>74592.240000000005</v>
      </c>
      <c r="H289" s="8" t="s">
        <v>15</v>
      </c>
      <c r="I289" s="31">
        <f t="shared" si="13"/>
        <v>-18</v>
      </c>
      <c r="J289" s="32">
        <f t="shared" si="14"/>
        <v>-1342660.32</v>
      </c>
    </row>
    <row r="290" spans="1:10" x14ac:dyDescent="0.15">
      <c r="A290" s="8">
        <v>289</v>
      </c>
      <c r="B290" s="5" t="s">
        <v>413</v>
      </c>
      <c r="C290" s="6" t="s">
        <v>448</v>
      </c>
      <c r="D290" s="26">
        <v>556.91</v>
      </c>
      <c r="E290" s="27" t="s">
        <v>472</v>
      </c>
      <c r="F290" s="20" t="s">
        <v>472</v>
      </c>
      <c r="G290" s="38">
        <v>556.91</v>
      </c>
      <c r="H290" s="8" t="s">
        <v>15</v>
      </c>
      <c r="I290" s="31">
        <f t="shared" si="13"/>
        <v>0</v>
      </c>
      <c r="J290" s="32">
        <f t="shared" si="14"/>
        <v>0</v>
      </c>
    </row>
    <row r="291" spans="1:10" x14ac:dyDescent="0.15">
      <c r="A291" s="8">
        <v>290</v>
      </c>
      <c r="B291" s="5" t="s">
        <v>414</v>
      </c>
      <c r="C291" s="6" t="s">
        <v>449</v>
      </c>
      <c r="D291" s="26">
        <v>129.24</v>
      </c>
      <c r="E291" s="27" t="s">
        <v>482</v>
      </c>
      <c r="F291" s="20" t="s">
        <v>460</v>
      </c>
      <c r="G291" s="38">
        <v>129.24</v>
      </c>
      <c r="H291" s="8" t="s">
        <v>15</v>
      </c>
      <c r="I291" s="31">
        <f t="shared" si="13"/>
        <v>-17</v>
      </c>
      <c r="J291" s="32">
        <f t="shared" si="14"/>
        <v>-2197.08</v>
      </c>
    </row>
    <row r="292" spans="1:10" x14ac:dyDescent="0.15">
      <c r="A292" s="8">
        <v>291</v>
      </c>
      <c r="B292" s="5" t="s">
        <v>415</v>
      </c>
      <c r="C292" s="6" t="s">
        <v>449</v>
      </c>
      <c r="D292" s="26">
        <v>11844.15</v>
      </c>
      <c r="E292" s="27" t="s">
        <v>482</v>
      </c>
      <c r="F292" s="20" t="s">
        <v>460</v>
      </c>
      <c r="G292" s="38">
        <v>11844.15</v>
      </c>
      <c r="H292" s="8" t="s">
        <v>15</v>
      </c>
      <c r="I292" s="31">
        <f t="shared" si="13"/>
        <v>-17</v>
      </c>
      <c r="J292" s="32">
        <f t="shared" si="14"/>
        <v>-201350.55</v>
      </c>
    </row>
    <row r="293" spans="1:10" x14ac:dyDescent="0.15">
      <c r="A293" s="8">
        <v>292</v>
      </c>
      <c r="B293" s="5" t="s">
        <v>416</v>
      </c>
      <c r="C293" s="6" t="s">
        <v>450</v>
      </c>
      <c r="D293" s="26">
        <v>19</v>
      </c>
      <c r="E293" s="27" t="s">
        <v>479</v>
      </c>
      <c r="F293" s="20" t="s">
        <v>474</v>
      </c>
      <c r="G293" s="38">
        <v>19</v>
      </c>
      <c r="H293" s="8" t="s">
        <v>15</v>
      </c>
      <c r="I293" s="31">
        <f t="shared" si="13"/>
        <v>-19</v>
      </c>
      <c r="J293" s="32">
        <f t="shared" si="14"/>
        <v>-361</v>
      </c>
    </row>
    <row r="294" spans="1:10" x14ac:dyDescent="0.15">
      <c r="A294" s="8">
        <v>293</v>
      </c>
      <c r="B294" s="5" t="s">
        <v>417</v>
      </c>
      <c r="C294" s="6" t="s">
        <v>451</v>
      </c>
      <c r="D294" s="26">
        <v>73.739999999999995</v>
      </c>
      <c r="E294" s="27" t="s">
        <v>451</v>
      </c>
      <c r="F294" s="20" t="s">
        <v>483</v>
      </c>
      <c r="G294" s="38">
        <v>73.739999999999995</v>
      </c>
      <c r="H294" s="8" t="s">
        <v>15</v>
      </c>
      <c r="I294" s="31">
        <f t="shared" si="13"/>
        <v>8</v>
      </c>
      <c r="J294" s="32">
        <f t="shared" si="14"/>
        <v>589.91999999999996</v>
      </c>
    </row>
    <row r="295" spans="1:10" x14ac:dyDescent="0.15">
      <c r="A295" s="8">
        <v>294</v>
      </c>
      <c r="B295" s="5" t="s">
        <v>484</v>
      </c>
      <c r="C295" s="6" t="s">
        <v>453</v>
      </c>
      <c r="D295" s="26">
        <v>109.15</v>
      </c>
      <c r="E295" s="27">
        <v>43410</v>
      </c>
      <c r="F295" s="20" t="s">
        <v>616</v>
      </c>
      <c r="G295" s="38">
        <v>109.15</v>
      </c>
      <c r="H295" s="8" t="s">
        <v>16</v>
      </c>
      <c r="I295" s="31">
        <f t="shared" ref="I295:I358" si="15">F295-E295</f>
        <v>10</v>
      </c>
      <c r="J295" s="32">
        <f t="shared" ref="J295:J358" si="16">I295*D295</f>
        <v>1091.5</v>
      </c>
    </row>
    <row r="296" spans="1:10" x14ac:dyDescent="0.15">
      <c r="A296" s="8">
        <v>295</v>
      </c>
      <c r="B296" s="5" t="s">
        <v>485</v>
      </c>
      <c r="C296" s="6" t="s">
        <v>431</v>
      </c>
      <c r="D296" s="26">
        <v>300</v>
      </c>
      <c r="E296" s="27">
        <v>43395</v>
      </c>
      <c r="F296" s="20" t="s">
        <v>602</v>
      </c>
      <c r="G296" s="38">
        <v>300</v>
      </c>
      <c r="H296" s="8" t="s">
        <v>16</v>
      </c>
      <c r="I296" s="31">
        <f t="shared" si="15"/>
        <v>17</v>
      </c>
      <c r="J296" s="32">
        <f t="shared" si="16"/>
        <v>5100</v>
      </c>
    </row>
    <row r="297" spans="1:10" x14ac:dyDescent="0.15">
      <c r="A297" s="8">
        <v>296</v>
      </c>
      <c r="B297" s="5" t="s">
        <v>486</v>
      </c>
      <c r="C297" s="6" t="s">
        <v>440</v>
      </c>
      <c r="D297" s="26">
        <v>906</v>
      </c>
      <c r="E297" s="27" t="s">
        <v>463</v>
      </c>
      <c r="F297" s="20" t="s">
        <v>587</v>
      </c>
      <c r="G297" s="38">
        <v>906</v>
      </c>
      <c r="H297" s="8" t="s">
        <v>16</v>
      </c>
      <c r="I297" s="31">
        <f t="shared" si="15"/>
        <v>41</v>
      </c>
      <c r="J297" s="32">
        <f t="shared" si="16"/>
        <v>37146</v>
      </c>
    </row>
    <row r="298" spans="1:10" x14ac:dyDescent="0.15">
      <c r="A298" s="8">
        <v>297</v>
      </c>
      <c r="B298" s="5" t="s">
        <v>487</v>
      </c>
      <c r="C298" s="6" t="s">
        <v>441</v>
      </c>
      <c r="D298" s="26">
        <v>18</v>
      </c>
      <c r="E298" s="27">
        <v>43337</v>
      </c>
      <c r="F298" s="20" t="s">
        <v>587</v>
      </c>
      <c r="G298" s="38">
        <v>18</v>
      </c>
      <c r="H298" s="8" t="s">
        <v>16</v>
      </c>
      <c r="I298" s="31">
        <f t="shared" si="15"/>
        <v>39</v>
      </c>
      <c r="J298" s="32">
        <f t="shared" si="16"/>
        <v>702</v>
      </c>
    </row>
    <row r="299" spans="1:10" x14ac:dyDescent="0.15">
      <c r="A299" s="8">
        <v>298</v>
      </c>
      <c r="B299" s="5" t="s">
        <v>488</v>
      </c>
      <c r="C299" s="6" t="s">
        <v>442</v>
      </c>
      <c r="D299" s="26">
        <v>6530</v>
      </c>
      <c r="E299" s="27" t="s">
        <v>479</v>
      </c>
      <c r="F299" s="20" t="s">
        <v>587</v>
      </c>
      <c r="G299" s="38">
        <v>6530</v>
      </c>
      <c r="H299" s="8" t="s">
        <v>16</v>
      </c>
      <c r="I299" s="31">
        <f t="shared" si="15"/>
        <v>3</v>
      </c>
      <c r="J299" s="32">
        <f t="shared" si="16"/>
        <v>19590</v>
      </c>
    </row>
    <row r="300" spans="1:10" x14ac:dyDescent="0.15">
      <c r="A300" s="8">
        <v>299</v>
      </c>
      <c r="B300" s="5" t="s">
        <v>489</v>
      </c>
      <c r="C300" s="6" t="s">
        <v>446</v>
      </c>
      <c r="D300" s="26">
        <v>260</v>
      </c>
      <c r="E300" s="27" t="s">
        <v>479</v>
      </c>
      <c r="F300" s="20" t="s">
        <v>590</v>
      </c>
      <c r="G300" s="38">
        <v>260</v>
      </c>
      <c r="H300" s="8" t="s">
        <v>16</v>
      </c>
      <c r="I300" s="31">
        <f t="shared" si="15"/>
        <v>11</v>
      </c>
      <c r="J300" s="32">
        <f t="shared" si="16"/>
        <v>2860</v>
      </c>
    </row>
    <row r="301" spans="1:10" x14ac:dyDescent="0.15">
      <c r="A301" s="8">
        <v>300</v>
      </c>
      <c r="B301" s="5" t="s">
        <v>490</v>
      </c>
      <c r="C301" s="6" t="s">
        <v>471</v>
      </c>
      <c r="D301" s="26">
        <v>207</v>
      </c>
      <c r="E301" s="27">
        <v>43376</v>
      </c>
      <c r="F301" s="20" t="s">
        <v>617</v>
      </c>
      <c r="G301" s="38">
        <v>207</v>
      </c>
      <c r="H301" s="8" t="s">
        <v>16</v>
      </c>
      <c r="I301" s="31">
        <f t="shared" si="15"/>
        <v>2</v>
      </c>
      <c r="J301" s="32">
        <f t="shared" si="16"/>
        <v>414</v>
      </c>
    </row>
    <row r="302" spans="1:10" x14ac:dyDescent="0.15">
      <c r="A302" s="8">
        <v>301</v>
      </c>
      <c r="B302" s="5" t="s">
        <v>491</v>
      </c>
      <c r="C302" s="6" t="s">
        <v>466</v>
      </c>
      <c r="D302" s="26">
        <v>4.01</v>
      </c>
      <c r="E302" s="27" t="s">
        <v>598</v>
      </c>
      <c r="F302" s="20" t="s">
        <v>600</v>
      </c>
      <c r="G302" s="38">
        <v>4.01</v>
      </c>
      <c r="H302" s="8" t="s">
        <v>16</v>
      </c>
      <c r="I302" s="31">
        <f t="shared" si="15"/>
        <v>5</v>
      </c>
      <c r="J302" s="32">
        <f t="shared" si="16"/>
        <v>20.049999999999997</v>
      </c>
    </row>
    <row r="303" spans="1:10" x14ac:dyDescent="0.15">
      <c r="A303" s="8">
        <v>302</v>
      </c>
      <c r="B303" s="5" t="s">
        <v>492</v>
      </c>
      <c r="C303" s="6" t="s">
        <v>466</v>
      </c>
      <c r="D303" s="26">
        <v>20.67</v>
      </c>
      <c r="E303" s="27">
        <v>43404</v>
      </c>
      <c r="F303" s="20" t="s">
        <v>600</v>
      </c>
      <c r="G303" s="38">
        <v>20.67</v>
      </c>
      <c r="H303" s="8" t="s">
        <v>16</v>
      </c>
      <c r="I303" s="31">
        <f t="shared" si="15"/>
        <v>5</v>
      </c>
      <c r="J303" s="32">
        <f t="shared" si="16"/>
        <v>103.35000000000001</v>
      </c>
    </row>
    <row r="304" spans="1:10" x14ac:dyDescent="0.15">
      <c r="A304" s="8">
        <v>303</v>
      </c>
      <c r="B304" s="5" t="s">
        <v>493</v>
      </c>
      <c r="C304" s="6" t="s">
        <v>466</v>
      </c>
      <c r="D304" s="26">
        <v>155.29</v>
      </c>
      <c r="E304" s="27" t="s">
        <v>598</v>
      </c>
      <c r="F304" s="20" t="s">
        <v>600</v>
      </c>
      <c r="G304" s="38">
        <v>155.29</v>
      </c>
      <c r="H304" s="8" t="s">
        <v>16</v>
      </c>
      <c r="I304" s="31">
        <f t="shared" si="15"/>
        <v>5</v>
      </c>
      <c r="J304" s="32">
        <f t="shared" si="16"/>
        <v>776.44999999999993</v>
      </c>
    </row>
    <row r="305" spans="1:10" x14ac:dyDescent="0.15">
      <c r="A305" s="8">
        <v>304</v>
      </c>
      <c r="B305" s="5" t="s">
        <v>494</v>
      </c>
      <c r="C305" s="6" t="s">
        <v>473</v>
      </c>
      <c r="D305" s="26">
        <v>2984.8</v>
      </c>
      <c r="E305" s="27" t="s">
        <v>593</v>
      </c>
      <c r="F305" s="20" t="s">
        <v>596</v>
      </c>
      <c r="G305" s="38">
        <v>2984.8</v>
      </c>
      <c r="H305" s="8" t="s">
        <v>16</v>
      </c>
      <c r="I305" s="31">
        <f t="shared" si="15"/>
        <v>6</v>
      </c>
      <c r="J305" s="32">
        <f t="shared" si="16"/>
        <v>17908.800000000003</v>
      </c>
    </row>
    <row r="306" spans="1:10" x14ac:dyDescent="0.15">
      <c r="A306" s="8">
        <v>305</v>
      </c>
      <c r="B306" s="5" t="s">
        <v>495</v>
      </c>
      <c r="C306" s="6" t="s">
        <v>577</v>
      </c>
      <c r="D306" s="26">
        <v>1691.14</v>
      </c>
      <c r="E306" s="27" t="s">
        <v>618</v>
      </c>
      <c r="F306" s="20" t="s">
        <v>600</v>
      </c>
      <c r="G306" s="38">
        <v>1691.14</v>
      </c>
      <c r="H306" s="8" t="s">
        <v>16</v>
      </c>
      <c r="I306" s="31">
        <f t="shared" si="15"/>
        <v>11</v>
      </c>
      <c r="J306" s="32">
        <f t="shared" si="16"/>
        <v>18602.54</v>
      </c>
    </row>
    <row r="307" spans="1:10" x14ac:dyDescent="0.15">
      <c r="A307" s="8">
        <v>306</v>
      </c>
      <c r="B307" s="5" t="s">
        <v>496</v>
      </c>
      <c r="C307" s="6" t="s">
        <v>463</v>
      </c>
      <c r="D307" s="26">
        <v>300</v>
      </c>
      <c r="E307" s="27">
        <v>43396</v>
      </c>
      <c r="F307" s="20" t="s">
        <v>602</v>
      </c>
      <c r="G307" s="38">
        <v>300</v>
      </c>
      <c r="H307" s="8" t="s">
        <v>16</v>
      </c>
      <c r="I307" s="31">
        <f t="shared" si="15"/>
        <v>16</v>
      </c>
      <c r="J307" s="32">
        <f t="shared" si="16"/>
        <v>4800</v>
      </c>
    </row>
    <row r="308" spans="1:10" x14ac:dyDescent="0.15">
      <c r="A308" s="8">
        <v>307</v>
      </c>
      <c r="B308" s="5" t="s">
        <v>497</v>
      </c>
      <c r="C308" s="6" t="s">
        <v>450</v>
      </c>
      <c r="D308" s="26">
        <v>1000</v>
      </c>
      <c r="E308" s="27" t="s">
        <v>479</v>
      </c>
      <c r="F308" s="20" t="s">
        <v>587</v>
      </c>
      <c r="G308" s="38">
        <v>1000</v>
      </c>
      <c r="H308" s="8" t="s">
        <v>16</v>
      </c>
      <c r="I308" s="31">
        <f t="shared" si="15"/>
        <v>3</v>
      </c>
      <c r="J308" s="32">
        <f t="shared" si="16"/>
        <v>3000</v>
      </c>
    </row>
    <row r="309" spans="1:10" x14ac:dyDescent="0.15">
      <c r="A309" s="8">
        <v>308</v>
      </c>
      <c r="B309" s="5" t="s">
        <v>498</v>
      </c>
      <c r="C309" s="6" t="s">
        <v>450</v>
      </c>
      <c r="D309" s="26">
        <v>1681.38</v>
      </c>
      <c r="E309" s="27" t="s">
        <v>479</v>
      </c>
      <c r="F309" s="20" t="s">
        <v>587</v>
      </c>
      <c r="G309" s="38">
        <v>1681.38</v>
      </c>
      <c r="H309" s="8" t="s">
        <v>16</v>
      </c>
      <c r="I309" s="31">
        <f t="shared" si="15"/>
        <v>3</v>
      </c>
      <c r="J309" s="32">
        <f t="shared" si="16"/>
        <v>5044.1400000000003</v>
      </c>
    </row>
    <row r="310" spans="1:10" x14ac:dyDescent="0.15">
      <c r="A310" s="8">
        <v>309</v>
      </c>
      <c r="B310" s="5" t="s">
        <v>499</v>
      </c>
      <c r="C310" s="6" t="s">
        <v>450</v>
      </c>
      <c r="D310" s="26">
        <v>14</v>
      </c>
      <c r="E310" s="27" t="s">
        <v>589</v>
      </c>
      <c r="F310" s="20" t="s">
        <v>587</v>
      </c>
      <c r="G310" s="38">
        <v>14</v>
      </c>
      <c r="H310" s="8" t="s">
        <v>16</v>
      </c>
      <c r="I310" s="31">
        <f t="shared" si="15"/>
        <v>-7</v>
      </c>
      <c r="J310" s="32">
        <f t="shared" si="16"/>
        <v>-98</v>
      </c>
    </row>
    <row r="311" spans="1:10" x14ac:dyDescent="0.15">
      <c r="A311" s="8">
        <v>310</v>
      </c>
      <c r="B311" s="5" t="s">
        <v>500</v>
      </c>
      <c r="C311" s="6" t="s">
        <v>480</v>
      </c>
      <c r="D311" s="26">
        <v>760</v>
      </c>
      <c r="E311" s="27" t="s">
        <v>586</v>
      </c>
      <c r="F311" s="20" t="s">
        <v>587</v>
      </c>
      <c r="G311" s="38">
        <v>760</v>
      </c>
      <c r="H311" s="8" t="s">
        <v>16</v>
      </c>
      <c r="I311" s="31">
        <f t="shared" si="15"/>
        <v>1</v>
      </c>
      <c r="J311" s="32">
        <f t="shared" si="16"/>
        <v>760</v>
      </c>
    </row>
    <row r="312" spans="1:10" x14ac:dyDescent="0.15">
      <c r="A312" s="8">
        <v>311</v>
      </c>
      <c r="B312" s="5" t="s">
        <v>501</v>
      </c>
      <c r="C312" s="6" t="s">
        <v>464</v>
      </c>
      <c r="D312" s="26">
        <v>207</v>
      </c>
      <c r="E312" s="27">
        <v>43377</v>
      </c>
      <c r="F312" s="20" t="s">
        <v>617</v>
      </c>
      <c r="G312" s="38">
        <v>207</v>
      </c>
      <c r="H312" s="8" t="s">
        <v>16</v>
      </c>
      <c r="I312" s="31">
        <f t="shared" si="15"/>
        <v>1</v>
      </c>
      <c r="J312" s="32">
        <f t="shared" si="16"/>
        <v>207</v>
      </c>
    </row>
    <row r="313" spans="1:10" x14ac:dyDescent="0.15">
      <c r="A313" s="8">
        <v>312</v>
      </c>
      <c r="B313" s="5" t="s">
        <v>502</v>
      </c>
      <c r="C313" s="6" t="s">
        <v>464</v>
      </c>
      <c r="D313" s="26">
        <v>300</v>
      </c>
      <c r="E313" s="27">
        <v>43408</v>
      </c>
      <c r="F313" s="20" t="s">
        <v>619</v>
      </c>
      <c r="G313" s="38">
        <v>300</v>
      </c>
      <c r="H313" s="8" t="s">
        <v>16</v>
      </c>
      <c r="I313" s="31">
        <f t="shared" si="15"/>
        <v>10</v>
      </c>
      <c r="J313" s="32">
        <f t="shared" si="16"/>
        <v>3000</v>
      </c>
    </row>
    <row r="314" spans="1:10" x14ac:dyDescent="0.15">
      <c r="A314" s="8">
        <v>313</v>
      </c>
      <c r="B314" s="5" t="s">
        <v>503</v>
      </c>
      <c r="C314" s="6" t="s">
        <v>578</v>
      </c>
      <c r="D314" s="26">
        <v>2431.87</v>
      </c>
      <c r="E314" s="27">
        <v>43426</v>
      </c>
      <c r="F314" s="20" t="s">
        <v>606</v>
      </c>
      <c r="G314" s="38">
        <v>2048.54</v>
      </c>
      <c r="H314" s="8" t="s">
        <v>16</v>
      </c>
      <c r="I314" s="31">
        <f t="shared" si="15"/>
        <v>8</v>
      </c>
      <c r="J314" s="32">
        <f t="shared" si="16"/>
        <v>19454.96</v>
      </c>
    </row>
    <row r="315" spans="1:10" x14ac:dyDescent="0.15">
      <c r="A315" s="8">
        <v>314</v>
      </c>
      <c r="B315" s="5" t="s">
        <v>504</v>
      </c>
      <c r="C315" s="6" t="s">
        <v>579</v>
      </c>
      <c r="D315" s="26">
        <v>9000</v>
      </c>
      <c r="E315" s="27" t="s">
        <v>588</v>
      </c>
      <c r="F315" s="20" t="s">
        <v>587</v>
      </c>
      <c r="G315" s="38">
        <v>9000</v>
      </c>
      <c r="H315" s="8" t="s">
        <v>16</v>
      </c>
      <c r="I315" s="31">
        <f t="shared" si="15"/>
        <v>-6</v>
      </c>
      <c r="J315" s="32">
        <f t="shared" si="16"/>
        <v>-54000</v>
      </c>
    </row>
    <row r="316" spans="1:10" x14ac:dyDescent="0.15">
      <c r="A316" s="8">
        <v>315</v>
      </c>
      <c r="B316" s="5" t="s">
        <v>505</v>
      </c>
      <c r="C316" s="6" t="s">
        <v>451</v>
      </c>
      <c r="D316" s="26">
        <v>1515.93</v>
      </c>
      <c r="E316" s="27" t="s">
        <v>592</v>
      </c>
      <c r="F316" s="20" t="s">
        <v>620</v>
      </c>
      <c r="G316" s="38">
        <v>1515.93</v>
      </c>
      <c r="H316" s="8" t="s">
        <v>16</v>
      </c>
      <c r="I316" s="31">
        <f t="shared" si="15"/>
        <v>-1</v>
      </c>
      <c r="J316" s="32">
        <f t="shared" si="16"/>
        <v>-1515.93</v>
      </c>
    </row>
    <row r="317" spans="1:10" x14ac:dyDescent="0.15">
      <c r="A317" s="8">
        <v>316</v>
      </c>
      <c r="B317" s="5" t="s">
        <v>506</v>
      </c>
      <c r="C317" s="6" t="s">
        <v>451</v>
      </c>
      <c r="D317" s="26">
        <v>300</v>
      </c>
      <c r="E317" s="27">
        <v>43416</v>
      </c>
      <c r="F317" s="20" t="s">
        <v>619</v>
      </c>
      <c r="G317" s="38">
        <v>300</v>
      </c>
      <c r="H317" s="8" t="s">
        <v>16</v>
      </c>
      <c r="I317" s="31">
        <f t="shared" si="15"/>
        <v>2</v>
      </c>
      <c r="J317" s="32">
        <f t="shared" si="16"/>
        <v>600</v>
      </c>
    </row>
    <row r="318" spans="1:10" x14ac:dyDescent="0.15">
      <c r="A318" s="8">
        <v>317</v>
      </c>
      <c r="B318" s="5" t="s">
        <v>507</v>
      </c>
      <c r="C318" s="6" t="s">
        <v>580</v>
      </c>
      <c r="D318" s="26">
        <v>1080</v>
      </c>
      <c r="E318" s="27">
        <v>43390</v>
      </c>
      <c r="F318" s="20" t="s">
        <v>596</v>
      </c>
      <c r="G318" s="38">
        <v>1080</v>
      </c>
      <c r="H318" s="8" t="s">
        <v>16</v>
      </c>
      <c r="I318" s="31">
        <f t="shared" si="15"/>
        <v>7</v>
      </c>
      <c r="J318" s="32">
        <f t="shared" si="16"/>
        <v>7560</v>
      </c>
    </row>
    <row r="319" spans="1:10" x14ac:dyDescent="0.15">
      <c r="A319" s="8">
        <v>318</v>
      </c>
      <c r="B319" s="5" t="s">
        <v>508</v>
      </c>
      <c r="C319" s="6" t="s">
        <v>483</v>
      </c>
      <c r="D319" s="26">
        <v>21.15</v>
      </c>
      <c r="E319" s="27" t="s">
        <v>606</v>
      </c>
      <c r="F319" s="20" t="s">
        <v>606</v>
      </c>
      <c r="G319" s="38">
        <v>21.15</v>
      </c>
      <c r="H319" s="8" t="s">
        <v>16</v>
      </c>
      <c r="I319" s="31">
        <f t="shared" si="15"/>
        <v>0</v>
      </c>
      <c r="J319" s="32">
        <f t="shared" si="16"/>
        <v>0</v>
      </c>
    </row>
    <row r="320" spans="1:10" x14ac:dyDescent="0.15">
      <c r="A320" s="8">
        <v>319</v>
      </c>
      <c r="B320" s="5" t="s">
        <v>509</v>
      </c>
      <c r="C320" s="6" t="s">
        <v>581</v>
      </c>
      <c r="D320" s="26">
        <v>138.72999999999999</v>
      </c>
      <c r="E320" s="27" t="s">
        <v>581</v>
      </c>
      <c r="F320" s="20" t="s">
        <v>590</v>
      </c>
      <c r="G320" s="38">
        <v>138.72999999999999</v>
      </c>
      <c r="H320" s="8" t="s">
        <v>16</v>
      </c>
      <c r="I320" s="31">
        <f t="shared" si="15"/>
        <v>20</v>
      </c>
      <c r="J320" s="32">
        <f t="shared" si="16"/>
        <v>2774.6</v>
      </c>
    </row>
    <row r="321" spans="1:10" x14ac:dyDescent="0.15">
      <c r="A321" s="8">
        <v>320</v>
      </c>
      <c r="B321" s="5" t="s">
        <v>510</v>
      </c>
      <c r="C321" s="6" t="s">
        <v>581</v>
      </c>
      <c r="D321" s="26">
        <v>138.72999999999999</v>
      </c>
      <c r="E321" s="27" t="s">
        <v>581</v>
      </c>
      <c r="F321" s="20" t="s">
        <v>590</v>
      </c>
      <c r="G321" s="38">
        <v>138.72999999999999</v>
      </c>
      <c r="H321" s="8" t="s">
        <v>16</v>
      </c>
      <c r="I321" s="31">
        <f t="shared" si="15"/>
        <v>20</v>
      </c>
      <c r="J321" s="32">
        <f t="shared" si="16"/>
        <v>2774.6</v>
      </c>
    </row>
    <row r="322" spans="1:10" x14ac:dyDescent="0.15">
      <c r="A322" s="8">
        <v>321</v>
      </c>
      <c r="B322" s="5" t="s">
        <v>511</v>
      </c>
      <c r="C322" s="6" t="s">
        <v>581</v>
      </c>
      <c r="D322" s="26">
        <v>138.72999999999999</v>
      </c>
      <c r="E322" s="27" t="s">
        <v>581</v>
      </c>
      <c r="F322" s="20" t="s">
        <v>590</v>
      </c>
      <c r="G322" s="38">
        <v>138.72999999999999</v>
      </c>
      <c r="H322" s="8" t="s">
        <v>16</v>
      </c>
      <c r="I322" s="31">
        <f t="shared" si="15"/>
        <v>20</v>
      </c>
      <c r="J322" s="32">
        <f t="shared" si="16"/>
        <v>2774.6</v>
      </c>
    </row>
    <row r="323" spans="1:10" x14ac:dyDescent="0.15">
      <c r="A323" s="8">
        <v>322</v>
      </c>
      <c r="B323" s="5" t="s">
        <v>512</v>
      </c>
      <c r="C323" s="6" t="s">
        <v>581</v>
      </c>
      <c r="D323" s="26">
        <v>138.72999999999999</v>
      </c>
      <c r="E323" s="27" t="s">
        <v>581</v>
      </c>
      <c r="F323" s="20" t="s">
        <v>590</v>
      </c>
      <c r="G323" s="38">
        <v>138.72999999999999</v>
      </c>
      <c r="H323" s="8" t="s">
        <v>16</v>
      </c>
      <c r="I323" s="31">
        <f t="shared" si="15"/>
        <v>20</v>
      </c>
      <c r="J323" s="32">
        <f t="shared" si="16"/>
        <v>2774.6</v>
      </c>
    </row>
    <row r="324" spans="1:10" x14ac:dyDescent="0.15">
      <c r="A324" s="8">
        <v>323</v>
      </c>
      <c r="B324" s="5" t="s">
        <v>513</v>
      </c>
      <c r="C324" s="6" t="s">
        <v>581</v>
      </c>
      <c r="D324" s="26">
        <v>179.64</v>
      </c>
      <c r="E324" s="27" t="s">
        <v>581</v>
      </c>
      <c r="F324" s="20" t="s">
        <v>590</v>
      </c>
      <c r="G324" s="38">
        <v>179.64</v>
      </c>
      <c r="H324" s="8" t="s">
        <v>16</v>
      </c>
      <c r="I324" s="31">
        <f t="shared" si="15"/>
        <v>20</v>
      </c>
      <c r="J324" s="32">
        <f t="shared" si="16"/>
        <v>3592.7999999999997</v>
      </c>
    </row>
    <row r="325" spans="1:10" x14ac:dyDescent="0.15">
      <c r="A325" s="8">
        <v>324</v>
      </c>
      <c r="B325" s="5" t="s">
        <v>514</v>
      </c>
      <c r="C325" s="6" t="s">
        <v>581</v>
      </c>
      <c r="D325" s="26">
        <v>138.72999999999999</v>
      </c>
      <c r="E325" s="27" t="s">
        <v>581</v>
      </c>
      <c r="F325" s="20" t="s">
        <v>590</v>
      </c>
      <c r="G325" s="38">
        <v>138.72999999999999</v>
      </c>
      <c r="H325" s="8" t="s">
        <v>16</v>
      </c>
      <c r="I325" s="31">
        <f t="shared" si="15"/>
        <v>20</v>
      </c>
      <c r="J325" s="32">
        <f t="shared" si="16"/>
        <v>2774.6</v>
      </c>
    </row>
    <row r="326" spans="1:10" x14ac:dyDescent="0.15">
      <c r="A326" s="8">
        <v>325</v>
      </c>
      <c r="B326" s="5" t="s">
        <v>515</v>
      </c>
      <c r="C326" s="6" t="s">
        <v>581</v>
      </c>
      <c r="D326" s="26">
        <v>138.72999999999999</v>
      </c>
      <c r="E326" s="27" t="s">
        <v>581</v>
      </c>
      <c r="F326" s="20" t="s">
        <v>590</v>
      </c>
      <c r="G326" s="38">
        <v>138.72999999999999</v>
      </c>
      <c r="H326" s="8" t="s">
        <v>16</v>
      </c>
      <c r="I326" s="31">
        <f t="shared" si="15"/>
        <v>20</v>
      </c>
      <c r="J326" s="32">
        <f t="shared" si="16"/>
        <v>2774.6</v>
      </c>
    </row>
    <row r="327" spans="1:10" x14ac:dyDescent="0.15">
      <c r="A327" s="8">
        <v>326</v>
      </c>
      <c r="B327" s="5" t="s">
        <v>516</v>
      </c>
      <c r="C327" s="6" t="s">
        <v>581</v>
      </c>
      <c r="D327" s="26">
        <v>138.72999999999999</v>
      </c>
      <c r="E327" s="27" t="s">
        <v>581</v>
      </c>
      <c r="F327" s="20" t="s">
        <v>590</v>
      </c>
      <c r="G327" s="38">
        <v>138.72999999999999</v>
      </c>
      <c r="H327" s="8" t="s">
        <v>16</v>
      </c>
      <c r="I327" s="31">
        <f t="shared" si="15"/>
        <v>20</v>
      </c>
      <c r="J327" s="32">
        <f t="shared" si="16"/>
        <v>2774.6</v>
      </c>
    </row>
    <row r="328" spans="1:10" x14ac:dyDescent="0.15">
      <c r="A328" s="8">
        <v>327</v>
      </c>
      <c r="B328" s="5" t="s">
        <v>517</v>
      </c>
      <c r="C328" s="6" t="s">
        <v>581</v>
      </c>
      <c r="D328" s="26">
        <v>138.72999999999999</v>
      </c>
      <c r="E328" s="27" t="s">
        <v>581</v>
      </c>
      <c r="F328" s="20" t="s">
        <v>590</v>
      </c>
      <c r="G328" s="38">
        <v>138.72999999999999</v>
      </c>
      <c r="H328" s="8" t="s">
        <v>16</v>
      </c>
      <c r="I328" s="31">
        <f t="shared" si="15"/>
        <v>20</v>
      </c>
      <c r="J328" s="32">
        <f t="shared" si="16"/>
        <v>2774.6</v>
      </c>
    </row>
    <row r="329" spans="1:10" x14ac:dyDescent="0.15">
      <c r="A329" s="8">
        <v>328</v>
      </c>
      <c r="B329" s="5" t="s">
        <v>518</v>
      </c>
      <c r="C329" s="6" t="s">
        <v>582</v>
      </c>
      <c r="D329" s="26">
        <v>250</v>
      </c>
      <c r="E329" s="27" t="s">
        <v>479</v>
      </c>
      <c r="F329" s="20" t="s">
        <v>587</v>
      </c>
      <c r="G329" s="38">
        <v>220</v>
      </c>
      <c r="H329" s="8" t="s">
        <v>16</v>
      </c>
      <c r="I329" s="31">
        <f t="shared" si="15"/>
        <v>3</v>
      </c>
      <c r="J329" s="32">
        <f t="shared" si="16"/>
        <v>750</v>
      </c>
    </row>
    <row r="330" spans="1:10" x14ac:dyDescent="0.15">
      <c r="A330" s="8">
        <v>329</v>
      </c>
      <c r="B330" s="5" t="s">
        <v>519</v>
      </c>
      <c r="C330" s="6" t="s">
        <v>583</v>
      </c>
      <c r="D330" s="26">
        <v>3300.5</v>
      </c>
      <c r="E330" s="27">
        <v>43399</v>
      </c>
      <c r="F330" s="20" t="s">
        <v>596</v>
      </c>
      <c r="G330" s="38">
        <v>3300.5</v>
      </c>
      <c r="H330" s="8" t="s">
        <v>16</v>
      </c>
      <c r="I330" s="31">
        <f t="shared" si="15"/>
        <v>-2</v>
      </c>
      <c r="J330" s="32">
        <f t="shared" si="16"/>
        <v>-6601</v>
      </c>
    </row>
    <row r="331" spans="1:10" x14ac:dyDescent="0.15">
      <c r="A331" s="8">
        <v>330</v>
      </c>
      <c r="B331" s="5" t="s">
        <v>520</v>
      </c>
      <c r="C331" s="6" t="s">
        <v>482</v>
      </c>
      <c r="D331" s="26">
        <v>2978.7</v>
      </c>
      <c r="E331" s="27" t="s">
        <v>621</v>
      </c>
      <c r="F331" s="20" t="s">
        <v>606</v>
      </c>
      <c r="G331" s="38">
        <v>2978.7</v>
      </c>
      <c r="H331" s="8" t="s">
        <v>16</v>
      </c>
      <c r="I331" s="31">
        <f t="shared" si="15"/>
        <v>3</v>
      </c>
      <c r="J331" s="32">
        <f t="shared" si="16"/>
        <v>8936.0999999999985</v>
      </c>
    </row>
    <row r="332" spans="1:10" x14ac:dyDescent="0.15">
      <c r="A332" s="8">
        <v>331</v>
      </c>
      <c r="B332" s="5" t="s">
        <v>521</v>
      </c>
      <c r="C332" s="6" t="s">
        <v>584</v>
      </c>
      <c r="D332" s="26">
        <v>306</v>
      </c>
      <c r="E332" s="27">
        <v>43401</v>
      </c>
      <c r="F332" s="20" t="s">
        <v>602</v>
      </c>
      <c r="G332" s="38">
        <v>306</v>
      </c>
      <c r="H332" s="8" t="s">
        <v>16</v>
      </c>
      <c r="I332" s="31">
        <f t="shared" si="15"/>
        <v>11</v>
      </c>
      <c r="J332" s="32">
        <f t="shared" si="16"/>
        <v>3366</v>
      </c>
    </row>
    <row r="333" spans="1:10" x14ac:dyDescent="0.15">
      <c r="A333" s="8">
        <v>332</v>
      </c>
      <c r="B333" s="5" t="s">
        <v>522</v>
      </c>
      <c r="C333" s="6" t="s">
        <v>584</v>
      </c>
      <c r="D333" s="26">
        <v>622</v>
      </c>
      <c r="E333" s="27" t="s">
        <v>598</v>
      </c>
      <c r="F333" s="20" t="s">
        <v>622</v>
      </c>
      <c r="G333" s="38">
        <v>622</v>
      </c>
      <c r="H333" s="8" t="s">
        <v>16</v>
      </c>
      <c r="I333" s="31">
        <f t="shared" si="15"/>
        <v>-27</v>
      </c>
      <c r="J333" s="32">
        <f t="shared" si="16"/>
        <v>-16794</v>
      </c>
    </row>
    <row r="334" spans="1:10" x14ac:dyDescent="0.15">
      <c r="A334" s="8">
        <v>333</v>
      </c>
      <c r="B334" s="5" t="s">
        <v>523</v>
      </c>
      <c r="C334" s="6" t="s">
        <v>479</v>
      </c>
      <c r="D334" s="26">
        <v>485.25</v>
      </c>
      <c r="E334" s="27">
        <v>43425</v>
      </c>
      <c r="F334" s="20" t="s">
        <v>606</v>
      </c>
      <c r="G334" s="38">
        <v>485.25</v>
      </c>
      <c r="H334" s="8" t="s">
        <v>16</v>
      </c>
      <c r="I334" s="31">
        <f t="shared" si="15"/>
        <v>9</v>
      </c>
      <c r="J334" s="32">
        <f t="shared" si="16"/>
        <v>4367.25</v>
      </c>
    </row>
    <row r="335" spans="1:10" x14ac:dyDescent="0.15">
      <c r="A335" s="8">
        <v>334</v>
      </c>
      <c r="B335" s="5" t="s">
        <v>524</v>
      </c>
      <c r="C335" s="6" t="s">
        <v>479</v>
      </c>
      <c r="D335" s="26">
        <v>15002</v>
      </c>
      <c r="E335" s="27">
        <v>43418</v>
      </c>
      <c r="F335" s="20" t="s">
        <v>616</v>
      </c>
      <c r="G335" s="38">
        <v>15002</v>
      </c>
      <c r="H335" s="8" t="s">
        <v>16</v>
      </c>
      <c r="I335" s="31">
        <f t="shared" si="15"/>
        <v>2</v>
      </c>
      <c r="J335" s="32">
        <f t="shared" si="16"/>
        <v>30004</v>
      </c>
    </row>
    <row r="336" spans="1:10" x14ac:dyDescent="0.15">
      <c r="A336" s="8">
        <v>335</v>
      </c>
      <c r="B336" s="5" t="s">
        <v>525</v>
      </c>
      <c r="C336" s="6" t="s">
        <v>479</v>
      </c>
      <c r="D336" s="26">
        <v>1681.38</v>
      </c>
      <c r="E336" s="27">
        <v>43404</v>
      </c>
      <c r="F336" s="20" t="s">
        <v>602</v>
      </c>
      <c r="G336" s="38">
        <v>1681.38</v>
      </c>
      <c r="H336" s="8" t="s">
        <v>16</v>
      </c>
      <c r="I336" s="31">
        <f t="shared" si="15"/>
        <v>8</v>
      </c>
      <c r="J336" s="32">
        <f t="shared" si="16"/>
        <v>13451.04</v>
      </c>
    </row>
    <row r="337" spans="1:10" x14ac:dyDescent="0.15">
      <c r="A337" s="8">
        <v>336</v>
      </c>
      <c r="B337" s="5" t="s">
        <v>526</v>
      </c>
      <c r="C337" s="6" t="s">
        <v>585</v>
      </c>
      <c r="D337" s="26">
        <v>207</v>
      </c>
      <c r="E337" s="27">
        <v>43405</v>
      </c>
      <c r="F337" s="20" t="s">
        <v>602</v>
      </c>
      <c r="G337" s="38">
        <v>207</v>
      </c>
      <c r="H337" s="8" t="s">
        <v>16</v>
      </c>
      <c r="I337" s="31">
        <f t="shared" si="15"/>
        <v>7</v>
      </c>
      <c r="J337" s="32">
        <f t="shared" si="16"/>
        <v>1449</v>
      </c>
    </row>
    <row r="338" spans="1:10" x14ac:dyDescent="0.15">
      <c r="A338" s="8">
        <v>337</v>
      </c>
      <c r="B338" s="5" t="s">
        <v>527</v>
      </c>
      <c r="C338" s="6" t="s">
        <v>585</v>
      </c>
      <c r="D338" s="26">
        <v>398</v>
      </c>
      <c r="E338" s="27" t="s">
        <v>598</v>
      </c>
      <c r="F338" s="20" t="s">
        <v>602</v>
      </c>
      <c r="G338" s="38">
        <v>398</v>
      </c>
      <c r="H338" s="8" t="s">
        <v>16</v>
      </c>
      <c r="I338" s="31">
        <f t="shared" si="15"/>
        <v>8</v>
      </c>
      <c r="J338" s="32">
        <f t="shared" si="16"/>
        <v>3184</v>
      </c>
    </row>
    <row r="339" spans="1:10" x14ac:dyDescent="0.15">
      <c r="A339" s="8">
        <v>338</v>
      </c>
      <c r="B339" s="5" t="s">
        <v>528</v>
      </c>
      <c r="C339" s="6" t="s">
        <v>586</v>
      </c>
      <c r="D339" s="26">
        <v>760</v>
      </c>
      <c r="E339" s="27">
        <v>43406</v>
      </c>
      <c r="F339" s="20" t="s">
        <v>602</v>
      </c>
      <c r="G339" s="38">
        <v>760</v>
      </c>
      <c r="H339" s="8" t="s">
        <v>16</v>
      </c>
      <c r="I339" s="31">
        <f t="shared" si="15"/>
        <v>6</v>
      </c>
      <c r="J339" s="32">
        <f t="shared" si="16"/>
        <v>4560</v>
      </c>
    </row>
    <row r="340" spans="1:10" x14ac:dyDescent="0.15">
      <c r="A340" s="8">
        <v>339</v>
      </c>
      <c r="B340" s="5" t="s">
        <v>529</v>
      </c>
      <c r="C340" s="6" t="s">
        <v>587</v>
      </c>
      <c r="D340" s="26">
        <v>350</v>
      </c>
      <c r="E340" s="27">
        <v>43438</v>
      </c>
      <c r="F340" s="20" t="s">
        <v>623</v>
      </c>
      <c r="G340" s="38">
        <v>350</v>
      </c>
      <c r="H340" s="8" t="s">
        <v>16</v>
      </c>
      <c r="I340" s="31">
        <f t="shared" si="15"/>
        <v>16</v>
      </c>
      <c r="J340" s="32">
        <f t="shared" si="16"/>
        <v>5600</v>
      </c>
    </row>
    <row r="341" spans="1:10" x14ac:dyDescent="0.15">
      <c r="A341" s="8">
        <v>340</v>
      </c>
      <c r="B341" s="5" t="s">
        <v>530</v>
      </c>
      <c r="C341" s="6" t="s">
        <v>587</v>
      </c>
      <c r="D341" s="26">
        <v>249.9</v>
      </c>
      <c r="E341" s="27" t="s">
        <v>620</v>
      </c>
      <c r="F341" s="20" t="s">
        <v>593</v>
      </c>
      <c r="G341" s="38">
        <v>249.9</v>
      </c>
      <c r="H341" s="8" t="s">
        <v>16</v>
      </c>
      <c r="I341" s="31">
        <f t="shared" si="15"/>
        <v>2</v>
      </c>
      <c r="J341" s="32">
        <f t="shared" si="16"/>
        <v>499.8</v>
      </c>
    </row>
    <row r="342" spans="1:10" x14ac:dyDescent="0.15">
      <c r="A342" s="8">
        <v>341</v>
      </c>
      <c r="B342" s="5" t="s">
        <v>531</v>
      </c>
      <c r="C342" s="6" t="s">
        <v>588</v>
      </c>
      <c r="D342" s="26">
        <v>479.52</v>
      </c>
      <c r="E342" s="27" t="s">
        <v>624</v>
      </c>
      <c r="F342" s="20" t="s">
        <v>602</v>
      </c>
      <c r="G342" s="38">
        <v>479.52</v>
      </c>
      <c r="H342" s="8" t="s">
        <v>16</v>
      </c>
      <c r="I342" s="31">
        <f t="shared" si="15"/>
        <v>-1</v>
      </c>
      <c r="J342" s="32">
        <f t="shared" si="16"/>
        <v>-479.52</v>
      </c>
    </row>
    <row r="343" spans="1:10" x14ac:dyDescent="0.15">
      <c r="A343" s="8">
        <v>342</v>
      </c>
      <c r="B343" s="5" t="s">
        <v>532</v>
      </c>
      <c r="C343" s="6" t="s">
        <v>588</v>
      </c>
      <c r="D343" s="26">
        <v>7560.3</v>
      </c>
      <c r="E343" s="27" t="s">
        <v>624</v>
      </c>
      <c r="F343" s="20" t="s">
        <v>625</v>
      </c>
      <c r="G343" s="38">
        <v>7560.3</v>
      </c>
      <c r="H343" s="8" t="s">
        <v>16</v>
      </c>
      <c r="I343" s="31">
        <f t="shared" si="15"/>
        <v>-25</v>
      </c>
      <c r="J343" s="32">
        <f t="shared" si="16"/>
        <v>-189007.5</v>
      </c>
    </row>
    <row r="344" spans="1:10" x14ac:dyDescent="0.15">
      <c r="A344" s="8">
        <v>343</v>
      </c>
      <c r="B344" s="5" t="s">
        <v>533</v>
      </c>
      <c r="C344" s="6" t="s">
        <v>588</v>
      </c>
      <c r="D344" s="26">
        <v>43335.62</v>
      </c>
      <c r="E344" s="27" t="s">
        <v>588</v>
      </c>
      <c r="F344" s="20" t="s">
        <v>589</v>
      </c>
      <c r="G344" s="38">
        <v>36508.050000000003</v>
      </c>
      <c r="H344" s="8" t="s">
        <v>16</v>
      </c>
      <c r="I344" s="31">
        <f t="shared" si="15"/>
        <v>1</v>
      </c>
      <c r="J344" s="32">
        <f t="shared" si="16"/>
        <v>43335.62</v>
      </c>
    </row>
    <row r="345" spans="1:10" x14ac:dyDescent="0.15">
      <c r="A345" s="8">
        <v>344</v>
      </c>
      <c r="B345" s="5" t="s">
        <v>381</v>
      </c>
      <c r="C345" s="6" t="s">
        <v>589</v>
      </c>
      <c r="D345" s="26">
        <v>450</v>
      </c>
      <c r="E345" s="27" t="s">
        <v>626</v>
      </c>
      <c r="F345" s="20" t="s">
        <v>616</v>
      </c>
      <c r="G345" s="38">
        <v>450</v>
      </c>
      <c r="H345" s="8" t="s">
        <v>16</v>
      </c>
      <c r="I345" s="31">
        <f t="shared" si="15"/>
        <v>-55</v>
      </c>
      <c r="J345" s="32">
        <f t="shared" si="16"/>
        <v>-24750</v>
      </c>
    </row>
    <row r="346" spans="1:10" x14ac:dyDescent="0.15">
      <c r="A346" s="8">
        <v>345</v>
      </c>
      <c r="B346" s="5" t="s">
        <v>393</v>
      </c>
      <c r="C346" s="6" t="s">
        <v>589</v>
      </c>
      <c r="D346" s="26">
        <v>177988.1</v>
      </c>
      <c r="E346" s="27" t="s">
        <v>589</v>
      </c>
      <c r="F346" s="20" t="s">
        <v>590</v>
      </c>
      <c r="G346" s="38">
        <v>177988.1</v>
      </c>
      <c r="H346" s="8" t="s">
        <v>16</v>
      </c>
      <c r="I346" s="31">
        <f t="shared" si="15"/>
        <v>1</v>
      </c>
      <c r="J346" s="32">
        <f t="shared" si="16"/>
        <v>177988.1</v>
      </c>
    </row>
    <row r="347" spans="1:10" x14ac:dyDescent="0.15">
      <c r="A347" s="8">
        <v>346</v>
      </c>
      <c r="B347" s="5" t="s">
        <v>534</v>
      </c>
      <c r="C347" s="6" t="s">
        <v>589</v>
      </c>
      <c r="D347" s="26">
        <v>848.68</v>
      </c>
      <c r="E347" s="27" t="s">
        <v>611</v>
      </c>
      <c r="F347" s="20" t="s">
        <v>623</v>
      </c>
      <c r="G347" s="38">
        <v>848.68</v>
      </c>
      <c r="H347" s="8" t="s">
        <v>16</v>
      </c>
      <c r="I347" s="31">
        <f t="shared" si="15"/>
        <v>10</v>
      </c>
      <c r="J347" s="32">
        <f t="shared" si="16"/>
        <v>8486.7999999999993</v>
      </c>
    </row>
    <row r="348" spans="1:10" x14ac:dyDescent="0.15">
      <c r="A348" s="8">
        <v>347</v>
      </c>
      <c r="B348" s="5" t="s">
        <v>535</v>
      </c>
      <c r="C348" s="6" t="s">
        <v>590</v>
      </c>
      <c r="D348" s="26">
        <v>942.21</v>
      </c>
      <c r="E348" s="27" t="s">
        <v>627</v>
      </c>
      <c r="F348" s="20" t="s">
        <v>619</v>
      </c>
      <c r="G348" s="38">
        <v>942.21</v>
      </c>
      <c r="H348" s="8" t="s">
        <v>16</v>
      </c>
      <c r="I348" s="31">
        <f t="shared" si="15"/>
        <v>-1</v>
      </c>
      <c r="J348" s="32">
        <f t="shared" si="16"/>
        <v>-942.21</v>
      </c>
    </row>
    <row r="349" spans="1:10" x14ac:dyDescent="0.15">
      <c r="A349" s="8">
        <v>348</v>
      </c>
      <c r="B349" s="5" t="s">
        <v>536</v>
      </c>
      <c r="C349" s="6" t="s">
        <v>590</v>
      </c>
      <c r="D349" s="26">
        <v>2534.98</v>
      </c>
      <c r="E349" s="27" t="s">
        <v>606</v>
      </c>
      <c r="F349" s="20" t="s">
        <v>625</v>
      </c>
      <c r="G349" s="38">
        <v>2534.98</v>
      </c>
      <c r="H349" s="8" t="s">
        <v>16</v>
      </c>
      <c r="I349" s="31">
        <f t="shared" si="15"/>
        <v>-46</v>
      </c>
      <c r="J349" s="32">
        <f t="shared" si="16"/>
        <v>-116609.08</v>
      </c>
    </row>
    <row r="350" spans="1:10" x14ac:dyDescent="0.15">
      <c r="A350" s="8">
        <v>349</v>
      </c>
      <c r="B350" s="5" t="s">
        <v>537</v>
      </c>
      <c r="C350" s="6" t="s">
        <v>591</v>
      </c>
      <c r="D350" s="26">
        <v>441.6</v>
      </c>
      <c r="E350" s="27" t="s">
        <v>628</v>
      </c>
      <c r="F350" s="20" t="s">
        <v>602</v>
      </c>
      <c r="G350" s="38">
        <v>441.6</v>
      </c>
      <c r="H350" s="8" t="s">
        <v>16</v>
      </c>
      <c r="I350" s="31">
        <f t="shared" si="15"/>
        <v>-4</v>
      </c>
      <c r="J350" s="32">
        <f t="shared" si="16"/>
        <v>-1766.4</v>
      </c>
    </row>
    <row r="351" spans="1:10" x14ac:dyDescent="0.15">
      <c r="A351" s="8">
        <v>350</v>
      </c>
      <c r="B351" s="5" t="s">
        <v>538</v>
      </c>
      <c r="C351" s="6" t="s">
        <v>591</v>
      </c>
      <c r="D351" s="26">
        <v>400</v>
      </c>
      <c r="E351" s="27" t="s">
        <v>613</v>
      </c>
      <c r="F351" s="20" t="s">
        <v>623</v>
      </c>
      <c r="G351" s="38">
        <v>400</v>
      </c>
      <c r="H351" s="8" t="s">
        <v>16</v>
      </c>
      <c r="I351" s="31">
        <f t="shared" si="15"/>
        <v>8</v>
      </c>
      <c r="J351" s="32">
        <f t="shared" si="16"/>
        <v>3200</v>
      </c>
    </row>
    <row r="352" spans="1:10" x14ac:dyDescent="0.15">
      <c r="A352" s="8">
        <v>351</v>
      </c>
      <c r="B352" s="5" t="s">
        <v>539</v>
      </c>
      <c r="C352" s="6" t="s">
        <v>591</v>
      </c>
      <c r="D352" s="26">
        <v>40856.15</v>
      </c>
      <c r="E352" s="27" t="s">
        <v>628</v>
      </c>
      <c r="F352" s="20" t="s">
        <v>596</v>
      </c>
      <c r="G352" s="38">
        <v>34498.15</v>
      </c>
      <c r="H352" s="8" t="s">
        <v>16</v>
      </c>
      <c r="I352" s="31">
        <f t="shared" si="15"/>
        <v>-19</v>
      </c>
      <c r="J352" s="32">
        <f t="shared" si="16"/>
        <v>-776266.85</v>
      </c>
    </row>
    <row r="353" spans="1:10" x14ac:dyDescent="0.15">
      <c r="A353" s="8">
        <v>352</v>
      </c>
      <c r="B353" s="5" t="s">
        <v>540</v>
      </c>
      <c r="C353" s="6" t="s">
        <v>592</v>
      </c>
      <c r="D353" s="26">
        <v>460.79</v>
      </c>
      <c r="E353" s="27" t="s">
        <v>606</v>
      </c>
      <c r="F353" s="20" t="s">
        <v>606</v>
      </c>
      <c r="G353" s="38">
        <v>460.79</v>
      </c>
      <c r="H353" s="8" t="s">
        <v>16</v>
      </c>
      <c r="I353" s="31">
        <f t="shared" si="15"/>
        <v>0</v>
      </c>
      <c r="J353" s="32">
        <f t="shared" si="16"/>
        <v>0</v>
      </c>
    </row>
    <row r="354" spans="1:10" x14ac:dyDescent="0.15">
      <c r="A354" s="8">
        <v>353</v>
      </c>
      <c r="B354" s="5" t="s">
        <v>541</v>
      </c>
      <c r="C354" s="6" t="s">
        <v>592</v>
      </c>
      <c r="D354" s="26">
        <v>25674.21</v>
      </c>
      <c r="E354" s="27" t="s">
        <v>629</v>
      </c>
      <c r="F354" s="20" t="s">
        <v>602</v>
      </c>
      <c r="G354" s="38">
        <v>25674.21</v>
      </c>
      <c r="H354" s="8" t="s">
        <v>16</v>
      </c>
      <c r="I354" s="31">
        <f t="shared" si="15"/>
        <v>-9</v>
      </c>
      <c r="J354" s="32">
        <f t="shared" si="16"/>
        <v>-231067.88999999998</v>
      </c>
    </row>
    <row r="355" spans="1:10" x14ac:dyDescent="0.15">
      <c r="A355" s="8">
        <v>354</v>
      </c>
      <c r="B355" s="5" t="s">
        <v>542</v>
      </c>
      <c r="C355" s="6" t="s">
        <v>592</v>
      </c>
      <c r="D355" s="26">
        <v>5550</v>
      </c>
      <c r="E355" s="27">
        <v>43421</v>
      </c>
      <c r="F355" s="20" t="s">
        <v>606</v>
      </c>
      <c r="G355" s="38">
        <v>5550</v>
      </c>
      <c r="H355" s="8" t="s">
        <v>16</v>
      </c>
      <c r="I355" s="31">
        <f t="shared" si="15"/>
        <v>13</v>
      </c>
      <c r="J355" s="32">
        <f t="shared" si="16"/>
        <v>72150</v>
      </c>
    </row>
    <row r="356" spans="1:10" x14ac:dyDescent="0.15">
      <c r="A356" s="8">
        <v>355</v>
      </c>
      <c r="B356" s="5" t="s">
        <v>543</v>
      </c>
      <c r="C356" s="6" t="s">
        <v>593</v>
      </c>
      <c r="D356" s="26">
        <v>31720</v>
      </c>
      <c r="E356" s="27">
        <v>43422</v>
      </c>
      <c r="F356" s="20" t="s">
        <v>606</v>
      </c>
      <c r="G356" s="38">
        <v>26720</v>
      </c>
      <c r="H356" s="8" t="s">
        <v>16</v>
      </c>
      <c r="I356" s="31">
        <f t="shared" si="15"/>
        <v>12</v>
      </c>
      <c r="J356" s="32">
        <f t="shared" si="16"/>
        <v>380640</v>
      </c>
    </row>
    <row r="357" spans="1:10" x14ac:dyDescent="0.15">
      <c r="A357" s="8">
        <v>356</v>
      </c>
      <c r="B357" s="5" t="s">
        <v>544</v>
      </c>
      <c r="C357" s="6" t="s">
        <v>593</v>
      </c>
      <c r="D357" s="26">
        <v>138.72999999999999</v>
      </c>
      <c r="E357" s="27" t="s">
        <v>593</v>
      </c>
      <c r="F357" s="20" t="s">
        <v>596</v>
      </c>
      <c r="G357" s="38">
        <v>138.72999999999999</v>
      </c>
      <c r="H357" s="8" t="s">
        <v>16</v>
      </c>
      <c r="I357" s="31">
        <f t="shared" si="15"/>
        <v>6</v>
      </c>
      <c r="J357" s="32">
        <f t="shared" si="16"/>
        <v>832.37999999999988</v>
      </c>
    </row>
    <row r="358" spans="1:10" x14ac:dyDescent="0.15">
      <c r="A358" s="8">
        <v>357</v>
      </c>
      <c r="B358" s="5" t="s">
        <v>545</v>
      </c>
      <c r="C358" s="6" t="s">
        <v>594</v>
      </c>
      <c r="D358" s="26">
        <v>311.8</v>
      </c>
      <c r="E358" s="27" t="s">
        <v>603</v>
      </c>
      <c r="F358" s="20" t="s">
        <v>619</v>
      </c>
      <c r="G358" s="38">
        <v>273.8</v>
      </c>
      <c r="H358" s="8" t="s">
        <v>16</v>
      </c>
      <c r="I358" s="31">
        <f t="shared" si="15"/>
        <v>-5</v>
      </c>
      <c r="J358" s="32">
        <f t="shared" si="16"/>
        <v>-1559</v>
      </c>
    </row>
    <row r="359" spans="1:10" x14ac:dyDescent="0.15">
      <c r="A359" s="8">
        <v>358</v>
      </c>
      <c r="B359" s="5" t="s">
        <v>546</v>
      </c>
      <c r="C359" s="6" t="s">
        <v>595</v>
      </c>
      <c r="D359" s="26">
        <v>9084.42</v>
      </c>
      <c r="E359" s="27" t="s">
        <v>630</v>
      </c>
      <c r="F359" s="20" t="s">
        <v>606</v>
      </c>
      <c r="G359" s="38">
        <v>9084.42</v>
      </c>
      <c r="H359" s="8" t="s">
        <v>16</v>
      </c>
      <c r="I359" s="31">
        <f t="shared" ref="I359:I392" si="17">F359-E359</f>
        <v>8</v>
      </c>
      <c r="J359" s="32">
        <f t="shared" ref="J359:J392" si="18">I359*D359</f>
        <v>72675.360000000001</v>
      </c>
    </row>
    <row r="360" spans="1:10" x14ac:dyDescent="0.15">
      <c r="A360" s="8">
        <v>359</v>
      </c>
      <c r="B360" s="5" t="s">
        <v>547</v>
      </c>
      <c r="C360" s="6" t="s">
        <v>595</v>
      </c>
      <c r="D360" s="26">
        <v>346</v>
      </c>
      <c r="E360" s="27" t="s">
        <v>631</v>
      </c>
      <c r="F360" s="20" t="s">
        <v>606</v>
      </c>
      <c r="G360" s="38">
        <v>346</v>
      </c>
      <c r="H360" s="8" t="s">
        <v>16</v>
      </c>
      <c r="I360" s="31">
        <f t="shared" si="17"/>
        <v>9</v>
      </c>
      <c r="J360" s="32">
        <f t="shared" si="18"/>
        <v>3114</v>
      </c>
    </row>
    <row r="361" spans="1:10" x14ac:dyDescent="0.15">
      <c r="A361" s="8">
        <v>360</v>
      </c>
      <c r="B361" s="5" t="s">
        <v>548</v>
      </c>
      <c r="C361" s="6" t="s">
        <v>596</v>
      </c>
      <c r="D361" s="26">
        <v>730</v>
      </c>
      <c r="E361" s="27">
        <v>43428</v>
      </c>
      <c r="F361" s="20" t="s">
        <v>606</v>
      </c>
      <c r="G361" s="38">
        <v>730</v>
      </c>
      <c r="H361" s="8" t="s">
        <v>16</v>
      </c>
      <c r="I361" s="31">
        <f t="shared" si="17"/>
        <v>6</v>
      </c>
      <c r="J361" s="32">
        <f t="shared" si="18"/>
        <v>4380</v>
      </c>
    </row>
    <row r="362" spans="1:10" x14ac:dyDescent="0.15">
      <c r="A362" s="8">
        <v>361</v>
      </c>
      <c r="B362" s="5" t="s">
        <v>549</v>
      </c>
      <c r="C362" s="6" t="s">
        <v>597</v>
      </c>
      <c r="D362" s="26">
        <v>49902.76</v>
      </c>
      <c r="E362" s="27" t="s">
        <v>632</v>
      </c>
      <c r="F362" s="20" t="s">
        <v>624</v>
      </c>
      <c r="G362" s="38">
        <v>42112.76</v>
      </c>
      <c r="H362" s="8" t="s">
        <v>16</v>
      </c>
      <c r="I362" s="31">
        <f t="shared" si="17"/>
        <v>-20</v>
      </c>
      <c r="J362" s="32">
        <f t="shared" si="18"/>
        <v>-998055.20000000007</v>
      </c>
    </row>
    <row r="363" spans="1:10" x14ac:dyDescent="0.15">
      <c r="A363" s="8">
        <v>362</v>
      </c>
      <c r="B363" s="5" t="s">
        <v>550</v>
      </c>
      <c r="C363" s="6" t="s">
        <v>598</v>
      </c>
      <c r="D363" s="26">
        <v>350</v>
      </c>
      <c r="E363" s="27" t="s">
        <v>606</v>
      </c>
      <c r="F363" s="20" t="s">
        <v>606</v>
      </c>
      <c r="G363" s="38">
        <v>320</v>
      </c>
      <c r="H363" s="8" t="s">
        <v>16</v>
      </c>
      <c r="I363" s="31">
        <f t="shared" si="17"/>
        <v>0</v>
      </c>
      <c r="J363" s="32">
        <f t="shared" si="18"/>
        <v>0</v>
      </c>
    </row>
    <row r="364" spans="1:10" x14ac:dyDescent="0.15">
      <c r="A364" s="8">
        <v>363</v>
      </c>
      <c r="B364" s="5" t="s">
        <v>551</v>
      </c>
      <c r="C364" s="6" t="s">
        <v>598</v>
      </c>
      <c r="D364" s="26">
        <v>1681.38</v>
      </c>
      <c r="E364" s="27" t="s">
        <v>606</v>
      </c>
      <c r="F364" s="20" t="s">
        <v>606</v>
      </c>
      <c r="G364" s="38">
        <v>1681.38</v>
      </c>
      <c r="H364" s="8" t="s">
        <v>16</v>
      </c>
      <c r="I364" s="31">
        <f t="shared" si="17"/>
        <v>0</v>
      </c>
      <c r="J364" s="32">
        <f t="shared" si="18"/>
        <v>0</v>
      </c>
    </row>
    <row r="365" spans="1:10" x14ac:dyDescent="0.15">
      <c r="A365" s="8">
        <v>364</v>
      </c>
      <c r="B365" s="5" t="s">
        <v>552</v>
      </c>
      <c r="C365" s="6" t="s">
        <v>598</v>
      </c>
      <c r="D365" s="26">
        <v>2332.94</v>
      </c>
      <c r="E365" s="27" t="s">
        <v>606</v>
      </c>
      <c r="F365" s="20" t="s">
        <v>606</v>
      </c>
      <c r="G365" s="38">
        <v>2332.94</v>
      </c>
      <c r="H365" s="8" t="s">
        <v>16</v>
      </c>
      <c r="I365" s="31">
        <f t="shared" si="17"/>
        <v>0</v>
      </c>
      <c r="J365" s="32">
        <f t="shared" si="18"/>
        <v>0</v>
      </c>
    </row>
    <row r="366" spans="1:10" x14ac:dyDescent="0.15">
      <c r="A366" s="8">
        <v>365</v>
      </c>
      <c r="B366" s="5" t="s">
        <v>553</v>
      </c>
      <c r="C366" s="6" t="s">
        <v>598</v>
      </c>
      <c r="D366" s="26">
        <v>465.56</v>
      </c>
      <c r="E366" s="27" t="s">
        <v>606</v>
      </c>
      <c r="F366" s="20" t="s">
        <v>606</v>
      </c>
      <c r="G366" s="38">
        <v>465.56</v>
      </c>
      <c r="H366" s="8" t="s">
        <v>16</v>
      </c>
      <c r="I366" s="31">
        <f t="shared" si="17"/>
        <v>0</v>
      </c>
      <c r="J366" s="32">
        <f t="shared" si="18"/>
        <v>0</v>
      </c>
    </row>
    <row r="367" spans="1:10" x14ac:dyDescent="0.15">
      <c r="A367" s="8">
        <v>366</v>
      </c>
      <c r="B367" s="5" t="s">
        <v>554</v>
      </c>
      <c r="C367" s="6" t="s">
        <v>598</v>
      </c>
      <c r="D367" s="26">
        <v>1800</v>
      </c>
      <c r="E367" s="27" t="s">
        <v>606</v>
      </c>
      <c r="F367" s="20" t="s">
        <v>606</v>
      </c>
      <c r="G367" s="38">
        <v>1800</v>
      </c>
      <c r="H367" s="8" t="s">
        <v>16</v>
      </c>
      <c r="I367" s="31">
        <f t="shared" si="17"/>
        <v>0</v>
      </c>
      <c r="J367" s="32">
        <f t="shared" si="18"/>
        <v>0</v>
      </c>
    </row>
    <row r="368" spans="1:10" x14ac:dyDescent="0.15">
      <c r="A368" s="8">
        <v>367</v>
      </c>
      <c r="B368" s="5" t="s">
        <v>555</v>
      </c>
      <c r="C368" s="6" t="s">
        <v>599</v>
      </c>
      <c r="D368" s="26">
        <v>760</v>
      </c>
      <c r="E368" s="27">
        <v>43436</v>
      </c>
      <c r="F368" s="20" t="s">
        <v>606</v>
      </c>
      <c r="G368" s="38">
        <v>760</v>
      </c>
      <c r="H368" s="8" t="s">
        <v>16</v>
      </c>
      <c r="I368" s="31">
        <f t="shared" si="17"/>
        <v>-2</v>
      </c>
      <c r="J368" s="32">
        <f t="shared" si="18"/>
        <v>-1520</v>
      </c>
    </row>
    <row r="369" spans="1:10" x14ac:dyDescent="0.15">
      <c r="A369" s="8">
        <v>368</v>
      </c>
      <c r="B369" s="5" t="s">
        <v>556</v>
      </c>
      <c r="C369" s="6" t="s">
        <v>599</v>
      </c>
      <c r="D369" s="26">
        <v>2431.87</v>
      </c>
      <c r="E369" s="27">
        <v>43441</v>
      </c>
      <c r="F369" s="20" t="s">
        <v>623</v>
      </c>
      <c r="G369" s="38">
        <v>2048.54</v>
      </c>
      <c r="H369" s="8" t="s">
        <v>16</v>
      </c>
      <c r="I369" s="31">
        <f t="shared" si="17"/>
        <v>13</v>
      </c>
      <c r="J369" s="32">
        <f t="shared" si="18"/>
        <v>31614.309999999998</v>
      </c>
    </row>
    <row r="370" spans="1:10" x14ac:dyDescent="0.15">
      <c r="A370" s="8">
        <v>369</v>
      </c>
      <c r="B370" s="5" t="s">
        <v>557</v>
      </c>
      <c r="C370" s="6" t="s">
        <v>600</v>
      </c>
      <c r="D370" s="26">
        <v>90</v>
      </c>
      <c r="E370" s="27">
        <v>43439</v>
      </c>
      <c r="F370" s="20" t="s">
        <v>623</v>
      </c>
      <c r="G370" s="38">
        <v>90</v>
      </c>
      <c r="H370" s="8" t="s">
        <v>16</v>
      </c>
      <c r="I370" s="31">
        <f t="shared" si="17"/>
        <v>15</v>
      </c>
      <c r="J370" s="32">
        <f t="shared" si="18"/>
        <v>1350</v>
      </c>
    </row>
    <row r="371" spans="1:10" x14ac:dyDescent="0.15">
      <c r="A371" s="8">
        <v>370</v>
      </c>
      <c r="B371" s="5" t="s">
        <v>558</v>
      </c>
      <c r="C371" s="6" t="s">
        <v>601</v>
      </c>
      <c r="D371" s="26">
        <v>2870</v>
      </c>
      <c r="E371" s="27" t="s">
        <v>610</v>
      </c>
      <c r="F371" s="20" t="s">
        <v>610</v>
      </c>
      <c r="G371" s="38">
        <v>2870</v>
      </c>
      <c r="H371" s="8" t="s">
        <v>16</v>
      </c>
      <c r="I371" s="31">
        <f t="shared" si="17"/>
        <v>0</v>
      </c>
      <c r="J371" s="32">
        <f t="shared" si="18"/>
        <v>0</v>
      </c>
    </row>
    <row r="372" spans="1:10" x14ac:dyDescent="0.15">
      <c r="A372" s="8">
        <v>371</v>
      </c>
      <c r="B372" s="5" t="s">
        <v>223</v>
      </c>
      <c r="C372" s="6" t="s">
        <v>602</v>
      </c>
      <c r="D372" s="26">
        <v>2900</v>
      </c>
      <c r="E372" s="27" t="s">
        <v>602</v>
      </c>
      <c r="F372" s="20" t="s">
        <v>633</v>
      </c>
      <c r="G372" s="38">
        <v>2424.59</v>
      </c>
      <c r="H372" s="8" t="s">
        <v>16</v>
      </c>
      <c r="I372" s="31">
        <f t="shared" si="17"/>
        <v>5</v>
      </c>
      <c r="J372" s="32">
        <f t="shared" si="18"/>
        <v>14500</v>
      </c>
    </row>
    <row r="373" spans="1:10" x14ac:dyDescent="0.15">
      <c r="A373" s="8">
        <v>372</v>
      </c>
      <c r="B373" s="5" t="s">
        <v>559</v>
      </c>
      <c r="C373" s="6" t="s">
        <v>603</v>
      </c>
      <c r="D373" s="26">
        <v>2013.04</v>
      </c>
      <c r="E373" s="27" t="s">
        <v>603</v>
      </c>
      <c r="F373" s="20" t="s">
        <v>605</v>
      </c>
      <c r="G373" s="38">
        <v>2013.04</v>
      </c>
      <c r="H373" s="8" t="s">
        <v>16</v>
      </c>
      <c r="I373" s="31">
        <f t="shared" si="17"/>
        <v>4</v>
      </c>
      <c r="J373" s="32">
        <f t="shared" si="18"/>
        <v>8052.16</v>
      </c>
    </row>
    <row r="374" spans="1:10" x14ac:dyDescent="0.15">
      <c r="A374" s="8">
        <v>373</v>
      </c>
      <c r="B374" s="5" t="s">
        <v>560</v>
      </c>
      <c r="C374" s="6" t="s">
        <v>603</v>
      </c>
      <c r="D374" s="26">
        <v>6090.24</v>
      </c>
      <c r="E374" s="27" t="s">
        <v>615</v>
      </c>
      <c r="F374" s="20" t="s">
        <v>606</v>
      </c>
      <c r="G374" s="38">
        <v>5130.24</v>
      </c>
      <c r="H374" s="8" t="s">
        <v>16</v>
      </c>
      <c r="I374" s="31">
        <f t="shared" si="17"/>
        <v>-19</v>
      </c>
      <c r="J374" s="32">
        <f t="shared" si="18"/>
        <v>-115714.56</v>
      </c>
    </row>
    <row r="375" spans="1:10" x14ac:dyDescent="0.15">
      <c r="A375" s="8">
        <v>374</v>
      </c>
      <c r="B375" s="5" t="s">
        <v>561</v>
      </c>
      <c r="C375" s="6" t="s">
        <v>603</v>
      </c>
      <c r="D375" s="26">
        <v>1221.23</v>
      </c>
      <c r="E375" s="27" t="s">
        <v>615</v>
      </c>
      <c r="F375" s="20" t="s">
        <v>606</v>
      </c>
      <c r="G375" s="38">
        <v>1059.23</v>
      </c>
      <c r="H375" s="8" t="s">
        <v>16</v>
      </c>
      <c r="I375" s="31">
        <f t="shared" si="17"/>
        <v>-19</v>
      </c>
      <c r="J375" s="32">
        <f t="shared" si="18"/>
        <v>-23203.37</v>
      </c>
    </row>
    <row r="376" spans="1:10" x14ac:dyDescent="0.15">
      <c r="A376" s="8">
        <v>375</v>
      </c>
      <c r="B376" s="5" t="s">
        <v>562</v>
      </c>
      <c r="C376" s="6" t="s">
        <v>604</v>
      </c>
      <c r="D376" s="26">
        <v>606.30999999999995</v>
      </c>
      <c r="E376" s="27" t="s">
        <v>604</v>
      </c>
      <c r="F376" s="20" t="s">
        <v>630</v>
      </c>
      <c r="G376" s="38">
        <v>606.30999999999995</v>
      </c>
      <c r="H376" s="8" t="s">
        <v>16</v>
      </c>
      <c r="I376" s="31">
        <f t="shared" si="17"/>
        <v>2</v>
      </c>
      <c r="J376" s="32">
        <f t="shared" si="18"/>
        <v>1212.6199999999999</v>
      </c>
    </row>
    <row r="377" spans="1:10" x14ac:dyDescent="0.15">
      <c r="A377" s="8">
        <v>376</v>
      </c>
      <c r="B377" s="5" t="s">
        <v>563</v>
      </c>
      <c r="C377" s="6" t="s">
        <v>605</v>
      </c>
      <c r="D377" s="26">
        <v>138.72999999999999</v>
      </c>
      <c r="E377" s="27" t="s">
        <v>605</v>
      </c>
      <c r="F377" s="20" t="s">
        <v>634</v>
      </c>
      <c r="G377" s="38">
        <v>138.72999999999999</v>
      </c>
      <c r="H377" s="8" t="s">
        <v>16</v>
      </c>
      <c r="I377" s="31">
        <f t="shared" si="17"/>
        <v>3</v>
      </c>
      <c r="J377" s="32">
        <f t="shared" si="18"/>
        <v>416.18999999999994</v>
      </c>
    </row>
    <row r="378" spans="1:10" x14ac:dyDescent="0.15">
      <c r="A378" s="8">
        <v>377</v>
      </c>
      <c r="B378" s="5" t="s">
        <v>564</v>
      </c>
      <c r="C378" s="6" t="s">
        <v>606</v>
      </c>
      <c r="D378" s="26">
        <v>1831.38</v>
      </c>
      <c r="E378" s="27" t="s">
        <v>635</v>
      </c>
      <c r="F378" s="20" t="s">
        <v>623</v>
      </c>
      <c r="G378" s="38">
        <v>1831.38</v>
      </c>
      <c r="H378" s="8" t="s">
        <v>16</v>
      </c>
      <c r="I378" s="31">
        <f t="shared" si="17"/>
        <v>-10</v>
      </c>
      <c r="J378" s="32">
        <f t="shared" si="18"/>
        <v>-18313.800000000003</v>
      </c>
    </row>
    <row r="379" spans="1:10" x14ac:dyDescent="0.15">
      <c r="A379" s="8">
        <v>378</v>
      </c>
      <c r="B379" s="5" t="s">
        <v>565</v>
      </c>
      <c r="C379" s="6" t="s">
        <v>606</v>
      </c>
      <c r="D379" s="26">
        <v>348.5</v>
      </c>
      <c r="E379" s="27" t="s">
        <v>635</v>
      </c>
      <c r="F379" s="20" t="s">
        <v>623</v>
      </c>
      <c r="G379" s="38">
        <v>348.5</v>
      </c>
      <c r="H379" s="8" t="s">
        <v>16</v>
      </c>
      <c r="I379" s="31">
        <f t="shared" si="17"/>
        <v>-10</v>
      </c>
      <c r="J379" s="32">
        <f t="shared" si="18"/>
        <v>-3485</v>
      </c>
    </row>
    <row r="380" spans="1:10" x14ac:dyDescent="0.15">
      <c r="A380" s="8">
        <v>379</v>
      </c>
      <c r="B380" s="5" t="s">
        <v>566</v>
      </c>
      <c r="C380" s="6" t="s">
        <v>606</v>
      </c>
      <c r="D380" s="26">
        <v>2700</v>
      </c>
      <c r="E380" s="27" t="s">
        <v>635</v>
      </c>
      <c r="F380" s="20" t="s">
        <v>636</v>
      </c>
      <c r="G380" s="38">
        <v>2700</v>
      </c>
      <c r="H380" s="8" t="s">
        <v>16</v>
      </c>
      <c r="I380" s="31">
        <f t="shared" si="17"/>
        <v>-6</v>
      </c>
      <c r="J380" s="32">
        <f t="shared" si="18"/>
        <v>-16200</v>
      </c>
    </row>
    <row r="381" spans="1:10" x14ac:dyDescent="0.15">
      <c r="A381" s="8">
        <v>380</v>
      </c>
      <c r="B381" s="5" t="s">
        <v>567</v>
      </c>
      <c r="C381" s="6" t="s">
        <v>607</v>
      </c>
      <c r="D381" s="26">
        <v>3568.5</v>
      </c>
      <c r="E381" s="27" t="s">
        <v>637</v>
      </c>
      <c r="F381" s="20" t="s">
        <v>623</v>
      </c>
      <c r="G381" s="38">
        <v>3006</v>
      </c>
      <c r="H381" s="8" t="s">
        <v>16</v>
      </c>
      <c r="I381" s="31">
        <f t="shared" si="17"/>
        <v>-12</v>
      </c>
      <c r="J381" s="32">
        <f t="shared" si="18"/>
        <v>-42822</v>
      </c>
    </row>
    <row r="382" spans="1:10" x14ac:dyDescent="0.15">
      <c r="A382" s="8">
        <v>381</v>
      </c>
      <c r="B382" s="5" t="s">
        <v>568</v>
      </c>
      <c r="C382" s="6" t="s">
        <v>608</v>
      </c>
      <c r="D382" s="26">
        <v>760</v>
      </c>
      <c r="E382" s="27">
        <v>43467</v>
      </c>
      <c r="F382" s="20" t="s">
        <v>623</v>
      </c>
      <c r="G382" s="38">
        <v>760</v>
      </c>
      <c r="H382" s="8" t="s">
        <v>16</v>
      </c>
      <c r="I382" s="31">
        <f t="shared" si="17"/>
        <v>-13</v>
      </c>
      <c r="J382" s="32">
        <f t="shared" si="18"/>
        <v>-9880</v>
      </c>
    </row>
    <row r="383" spans="1:10" x14ac:dyDescent="0.15">
      <c r="A383" s="8">
        <v>382</v>
      </c>
      <c r="B383" s="5" t="s">
        <v>569</v>
      </c>
      <c r="C383" s="6" t="s">
        <v>609</v>
      </c>
      <c r="D383" s="26">
        <v>128.08000000000001</v>
      </c>
      <c r="E383" s="27" t="s">
        <v>638</v>
      </c>
      <c r="F383" s="20" t="s">
        <v>639</v>
      </c>
      <c r="G383" s="38">
        <v>128.08000000000001</v>
      </c>
      <c r="H383" s="8" t="s">
        <v>16</v>
      </c>
      <c r="I383" s="31">
        <f t="shared" si="17"/>
        <v>-20</v>
      </c>
      <c r="J383" s="32">
        <f t="shared" si="18"/>
        <v>-2561.6000000000004</v>
      </c>
    </row>
    <row r="384" spans="1:10" x14ac:dyDescent="0.15">
      <c r="A384" s="8">
        <v>383</v>
      </c>
      <c r="B384" s="5" t="s">
        <v>570</v>
      </c>
      <c r="C384" s="6" t="s">
        <v>609</v>
      </c>
      <c r="D384" s="26">
        <v>12082.93</v>
      </c>
      <c r="E384" s="27" t="s">
        <v>638</v>
      </c>
      <c r="F384" s="20" t="s">
        <v>639</v>
      </c>
      <c r="G384" s="38">
        <v>12082.93</v>
      </c>
      <c r="H384" s="8" t="s">
        <v>16</v>
      </c>
      <c r="I384" s="31">
        <f t="shared" si="17"/>
        <v>-20</v>
      </c>
      <c r="J384" s="32">
        <f t="shared" si="18"/>
        <v>-241658.6</v>
      </c>
    </row>
    <row r="385" spans="1:10" x14ac:dyDescent="0.15">
      <c r="A385" s="8">
        <v>384</v>
      </c>
      <c r="B385" s="5" t="s">
        <v>571</v>
      </c>
      <c r="C385" s="6" t="s">
        <v>609</v>
      </c>
      <c r="D385" s="26">
        <v>250</v>
      </c>
      <c r="E385" s="27" t="s">
        <v>638</v>
      </c>
      <c r="F385" s="20" t="s">
        <v>623</v>
      </c>
      <c r="G385" s="38">
        <v>220</v>
      </c>
      <c r="H385" s="8" t="s">
        <v>16</v>
      </c>
      <c r="I385" s="31">
        <f t="shared" si="17"/>
        <v>-14</v>
      </c>
      <c r="J385" s="32">
        <f t="shared" si="18"/>
        <v>-3500</v>
      </c>
    </row>
    <row r="386" spans="1:10" x14ac:dyDescent="0.15">
      <c r="A386" s="8">
        <v>385</v>
      </c>
      <c r="B386" s="5" t="s">
        <v>572</v>
      </c>
      <c r="C386" s="6" t="s">
        <v>610</v>
      </c>
      <c r="D386" s="26">
        <v>1387.5</v>
      </c>
      <c r="E386" s="27" t="s">
        <v>640</v>
      </c>
      <c r="F386" s="20" t="s">
        <v>623</v>
      </c>
      <c r="G386" s="38">
        <v>1387.5</v>
      </c>
      <c r="H386" s="8" t="s">
        <v>16</v>
      </c>
      <c r="I386" s="31">
        <f t="shared" si="17"/>
        <v>-17</v>
      </c>
      <c r="J386" s="32">
        <f t="shared" si="18"/>
        <v>-23587.5</v>
      </c>
    </row>
    <row r="387" spans="1:10" x14ac:dyDescent="0.15">
      <c r="A387" s="8">
        <v>386</v>
      </c>
      <c r="B387" s="5" t="s">
        <v>573</v>
      </c>
      <c r="C387" s="6" t="s">
        <v>610</v>
      </c>
      <c r="D387" s="26">
        <v>2200</v>
      </c>
      <c r="E387" s="27">
        <v>43471</v>
      </c>
      <c r="F387" s="20" t="s">
        <v>623</v>
      </c>
      <c r="G387" s="38">
        <v>2200</v>
      </c>
      <c r="H387" s="8" t="s">
        <v>16</v>
      </c>
      <c r="I387" s="31">
        <f t="shared" si="17"/>
        <v>-17</v>
      </c>
      <c r="J387" s="32">
        <f t="shared" si="18"/>
        <v>-37400</v>
      </c>
    </row>
    <row r="388" spans="1:10" x14ac:dyDescent="0.15">
      <c r="A388" s="8">
        <v>387</v>
      </c>
      <c r="B388" s="5" t="s">
        <v>574</v>
      </c>
      <c r="C388" s="6" t="s">
        <v>611</v>
      </c>
      <c r="D388" s="26">
        <v>2963.77</v>
      </c>
      <c r="E388" s="27" t="s">
        <v>626</v>
      </c>
      <c r="F388" s="20" t="s">
        <v>641</v>
      </c>
      <c r="G388" s="38">
        <v>2963.77</v>
      </c>
      <c r="H388" s="8" t="s">
        <v>16</v>
      </c>
      <c r="I388" s="31">
        <f t="shared" si="17"/>
        <v>-20</v>
      </c>
      <c r="J388" s="32">
        <f t="shared" si="18"/>
        <v>-59275.4</v>
      </c>
    </row>
    <row r="389" spans="1:10" x14ac:dyDescent="0.15">
      <c r="A389" s="8">
        <v>388</v>
      </c>
      <c r="B389" s="5" t="s">
        <v>571</v>
      </c>
      <c r="C389" s="6" t="s">
        <v>612</v>
      </c>
      <c r="D389" s="26">
        <v>125</v>
      </c>
      <c r="E389" s="27" t="s">
        <v>642</v>
      </c>
      <c r="F389" s="20" t="s">
        <v>623</v>
      </c>
      <c r="G389" s="38">
        <v>100</v>
      </c>
      <c r="H389" s="8" t="s">
        <v>16</v>
      </c>
      <c r="I389" s="31">
        <f t="shared" si="17"/>
        <v>-22</v>
      </c>
      <c r="J389" s="32">
        <f t="shared" si="18"/>
        <v>-2750</v>
      </c>
    </row>
    <row r="390" spans="1:10" x14ac:dyDescent="0.15">
      <c r="A390" s="8">
        <v>389</v>
      </c>
      <c r="B390" s="5" t="s">
        <v>575</v>
      </c>
      <c r="C390" s="6" t="s">
        <v>613</v>
      </c>
      <c r="D390" s="26">
        <v>150</v>
      </c>
      <c r="E390" s="27" t="s">
        <v>643</v>
      </c>
      <c r="F390" s="20" t="s">
        <v>623</v>
      </c>
      <c r="G390" s="38">
        <v>120</v>
      </c>
      <c r="H390" s="8" t="s">
        <v>16</v>
      </c>
      <c r="I390" s="31">
        <f t="shared" si="17"/>
        <v>-23</v>
      </c>
      <c r="J390" s="32">
        <f t="shared" si="18"/>
        <v>-3450</v>
      </c>
    </row>
    <row r="391" spans="1:10" x14ac:dyDescent="0.15">
      <c r="A391" s="8">
        <v>390</v>
      </c>
      <c r="B391" s="5" t="s">
        <v>576</v>
      </c>
      <c r="C391" s="6" t="s">
        <v>614</v>
      </c>
      <c r="D391" s="26">
        <v>49672.69</v>
      </c>
      <c r="E391" s="27" t="s">
        <v>644</v>
      </c>
      <c r="F391" s="20" t="s">
        <v>623</v>
      </c>
      <c r="G391" s="38">
        <v>41900.69</v>
      </c>
      <c r="H391" s="8" t="s">
        <v>16</v>
      </c>
      <c r="I391" s="31">
        <f t="shared" si="17"/>
        <v>-28</v>
      </c>
      <c r="J391" s="32">
        <f t="shared" si="18"/>
        <v>-1390835.32</v>
      </c>
    </row>
    <row r="392" spans="1:10" x14ac:dyDescent="0.15">
      <c r="A392" s="8">
        <v>391</v>
      </c>
      <c r="B392" s="5" t="s">
        <v>42</v>
      </c>
      <c r="C392" s="6" t="s">
        <v>615</v>
      </c>
      <c r="D392" s="26">
        <v>1515.9</v>
      </c>
      <c r="E392" s="27" t="s">
        <v>645</v>
      </c>
      <c r="F392" s="20" t="s">
        <v>636</v>
      </c>
      <c r="G392" s="38">
        <v>1515.9</v>
      </c>
      <c r="H392" s="8" t="s">
        <v>16</v>
      </c>
      <c r="I392" s="31">
        <f t="shared" si="17"/>
        <v>-26</v>
      </c>
      <c r="J392" s="32">
        <f t="shared" si="18"/>
        <v>-39413.4</v>
      </c>
    </row>
    <row r="393" spans="1:10" x14ac:dyDescent="0.15">
      <c r="A393" s="18"/>
      <c r="B393" s="22"/>
      <c r="C393" s="28"/>
      <c r="D393" s="29"/>
      <c r="E393" s="37"/>
      <c r="F393" s="30"/>
      <c r="G393" s="29"/>
      <c r="H393" s="18"/>
      <c r="I393" s="33"/>
      <c r="J393" s="34"/>
    </row>
    <row r="394" spans="1:10" x14ac:dyDescent="0.15">
      <c r="A394" s="18"/>
      <c r="B394" s="22"/>
      <c r="C394" s="28"/>
      <c r="D394" s="29"/>
      <c r="E394" s="37"/>
      <c r="F394" s="30"/>
      <c r="G394" s="29"/>
      <c r="H394" s="18"/>
      <c r="I394" s="33"/>
      <c r="J394" s="34"/>
    </row>
    <row r="395" spans="1:10" x14ac:dyDescent="0.15">
      <c r="A395" s="18"/>
      <c r="B395" s="22"/>
      <c r="C395" s="28"/>
      <c r="D395" s="29"/>
      <c r="E395" s="37"/>
      <c r="F395" s="30"/>
      <c r="G395" s="29"/>
      <c r="H395" s="18"/>
      <c r="I395" s="33"/>
      <c r="J395" s="34"/>
    </row>
    <row r="396" spans="1:10" x14ac:dyDescent="0.15">
      <c r="C396" s="22"/>
      <c r="D396" s="22"/>
      <c r="E396" s="23"/>
      <c r="F396" s="23"/>
      <c r="G396" s="19"/>
      <c r="H396" s="18"/>
      <c r="I396" s="18"/>
      <c r="J396" s="34"/>
    </row>
    <row r="398" spans="1:10" x14ac:dyDescent="0.15">
      <c r="D398" s="39"/>
      <c r="E398" s="40" t="s">
        <v>7</v>
      </c>
      <c r="F398" s="41"/>
      <c r="G398" s="3"/>
      <c r="H398" s="3"/>
    </row>
    <row r="399" spans="1:10" x14ac:dyDescent="0.15">
      <c r="D399" s="42" t="s">
        <v>17</v>
      </c>
      <c r="E399" s="43" t="s">
        <v>12</v>
      </c>
      <c r="F399" s="44" t="s">
        <v>19</v>
      </c>
      <c r="G399" s="16" t="s">
        <v>9</v>
      </c>
      <c r="H399" s="3"/>
    </row>
    <row r="400" spans="1:10" x14ac:dyDescent="0.15">
      <c r="D400" s="45" t="s">
        <v>13</v>
      </c>
      <c r="E400" s="46">
        <v>-489563.25000000012</v>
      </c>
      <c r="F400" s="47">
        <v>169797.58</v>
      </c>
      <c r="G400" s="17">
        <f>GETPIVOTDATA("Somma di Ritardo Ponderato",$D$398,"Periodo","I TRIMESTRE")/GETPIVOTDATA("Somma di Importo Pagato",$D$398,"Periodo","I TRIMESTRE")</f>
        <v>-2.8832168868366685</v>
      </c>
      <c r="H400" s="24"/>
    </row>
    <row r="401" spans="4:8" x14ac:dyDescent="0.15">
      <c r="D401" s="45" t="s">
        <v>14</v>
      </c>
      <c r="E401" s="46">
        <v>-5617111.9800000014</v>
      </c>
      <c r="F401" s="47">
        <v>585411.72000000009</v>
      </c>
      <c r="G401" s="17">
        <f>E401/F401</f>
        <v>-9.5951478046937648</v>
      </c>
      <c r="H401" s="24"/>
    </row>
    <row r="402" spans="4:8" x14ac:dyDescent="0.15">
      <c r="D402" s="45" t="s">
        <v>15</v>
      </c>
      <c r="E402" s="46">
        <v>-4854546.18</v>
      </c>
      <c r="F402" s="47">
        <v>556434.85</v>
      </c>
      <c r="G402" s="17">
        <f>E402/F402</f>
        <v>-8.7243747942818466</v>
      </c>
    </row>
    <row r="403" spans="4:8" x14ac:dyDescent="0.15">
      <c r="D403" s="45" t="s">
        <v>16</v>
      </c>
      <c r="E403" s="46">
        <v>-3380438.0100000002</v>
      </c>
      <c r="F403" s="47">
        <v>528011.88</v>
      </c>
      <c r="G403" s="17">
        <f>E403/F403</f>
        <v>-6.4022006663940978</v>
      </c>
    </row>
    <row r="404" spans="4:8" x14ac:dyDescent="0.15">
      <c r="D404" s="48" t="s">
        <v>646</v>
      </c>
      <c r="E404" s="49">
        <v>-14341659.42</v>
      </c>
      <c r="F404" s="50">
        <v>1839656.0299999998</v>
      </c>
      <c r="G404" s="36">
        <f>E404/F404</f>
        <v>-7.7958374751175636</v>
      </c>
    </row>
  </sheetData>
  <sortState ref="A2:Q1007">
    <sortCondition ref="A2:A1007"/>
  </sortState>
  <pageMargins left="0.75" right="0.75" top="1" bottom="1" header="0.5" footer="0.5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BDDDEF-BFEA-47AE-B804-73B43EA21B1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</vt:lpstr>
      <vt:lpstr>POPOLAZIONE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D'Alessio</dc:creator>
  <cp:lastModifiedBy>Fulvio D'Alessio</cp:lastModifiedBy>
  <dcterms:created xsi:type="dcterms:W3CDTF">2016-01-21T14:57:33Z</dcterms:created>
  <dcterms:modified xsi:type="dcterms:W3CDTF">2019-02-22T11:20:24Z</dcterms:modified>
</cp:coreProperties>
</file>