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dalessio\OneDrive - eppi\Desktop\Trasparenza\"/>
    </mc:Choice>
  </mc:AlternateContent>
  <xr:revisionPtr revIDLastSave="224" documentId="13_ncr:1_{4D878683-9FC1-4064-8D98-55EBC97E25F9}" xr6:coauthVersionLast="44" xr6:coauthVersionMax="44" xr10:uidLastSave="{7459B866-CA42-45BD-B201-1C72588FBF65}"/>
  <bookViews>
    <workbookView xWindow="-120" yWindow="-120" windowWidth="29040" windowHeight="15840" xr2:uid="{00000000-000D-0000-FFFF-FFFF00000000}"/>
  </bookViews>
  <sheets>
    <sheet name="CALCOLO" sheetId="2" r:id="rId1"/>
    <sheet name="POPOLAZIONE" sheetId="1" r:id="rId2"/>
  </sheets>
  <definedNames>
    <definedName name="_xlnm._FilterDatabase" localSheetId="1" hidden="1">POPOLAZIONE!$A$1:$J$34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9" i="1" l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/>
  <c r="I291" i="1"/>
  <c r="J291" i="1" s="1"/>
  <c r="I292" i="1"/>
  <c r="J292" i="1" s="1"/>
  <c r="I293" i="1"/>
  <c r="J293" i="1" s="1"/>
  <c r="I294" i="1"/>
  <c r="J294" i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/>
  <c r="I319" i="1"/>
  <c r="J319" i="1" s="1"/>
  <c r="I320" i="1"/>
  <c r="J320" i="1" s="1"/>
  <c r="I321" i="1"/>
  <c r="J321" i="1" s="1"/>
  <c r="I322" i="1"/>
  <c r="J322" i="1"/>
  <c r="I323" i="1"/>
  <c r="J323" i="1" s="1"/>
  <c r="I324" i="1"/>
  <c r="J324" i="1" s="1"/>
  <c r="I325" i="1"/>
  <c r="J325" i="1" s="1"/>
  <c r="I326" i="1"/>
  <c r="J326" i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/>
  <c r="I335" i="1"/>
  <c r="J335" i="1" s="1"/>
  <c r="I336" i="1"/>
  <c r="J336" i="1" s="1"/>
  <c r="I337" i="1"/>
  <c r="J337" i="1" s="1"/>
  <c r="I338" i="1"/>
  <c r="J338" i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/>
  <c r="I351" i="1"/>
  <c r="J351" i="1" s="1"/>
  <c r="I352" i="1"/>
  <c r="J352" i="1" s="1"/>
  <c r="I353" i="1"/>
  <c r="J353" i="1" s="1"/>
  <c r="I354" i="1"/>
  <c r="J354" i="1"/>
  <c r="I355" i="1"/>
  <c r="J355" i="1" s="1"/>
  <c r="I356" i="1"/>
  <c r="J356" i="1" s="1"/>
  <c r="I357" i="1"/>
  <c r="J357" i="1" s="1"/>
  <c r="I258" i="1"/>
  <c r="J258" i="1" s="1"/>
  <c r="G365" i="1" l="1"/>
  <c r="G366" i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191" i="1"/>
  <c r="J191" i="1" s="1"/>
  <c r="I61" i="1" l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/>
  <c r="I80" i="1"/>
  <c r="J80" i="1" s="1"/>
  <c r="I81" i="1"/>
  <c r="J81" i="1" s="1"/>
  <c r="I82" i="1"/>
  <c r="J82" i="1" s="1"/>
  <c r="I83" i="1"/>
  <c r="J83" i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/>
  <c r="I108" i="1"/>
  <c r="J108" i="1" s="1"/>
  <c r="I109" i="1"/>
  <c r="J109" i="1" s="1"/>
  <c r="I110" i="1"/>
  <c r="J110" i="1" s="1"/>
  <c r="I111" i="1"/>
  <c r="J111" i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/>
  <c r="I136" i="1"/>
  <c r="J136" i="1" s="1"/>
  <c r="I137" i="1"/>
  <c r="J137" i="1" s="1"/>
  <c r="I138" i="1"/>
  <c r="J138" i="1" s="1"/>
  <c r="I139" i="1"/>
  <c r="J139" i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G364" i="1" l="1"/>
  <c r="E3" i="2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35" i="1"/>
  <c r="J35" i="1" s="1"/>
  <c r="I29" i="1" l="1"/>
  <c r="J29" i="1" s="1"/>
  <c r="D7" i="2" l="1"/>
  <c r="C7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2" i="1"/>
  <c r="E7" i="2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G363" i="1"/>
  <c r="J3" i="1" l="1"/>
  <c r="J2" i="1"/>
</calcChain>
</file>

<file path=xl/sharedStrings.xml><?xml version="1.0" encoding="utf-8"?>
<sst xmlns="http://schemas.openxmlformats.org/spreadsheetml/2006/main" count="1650" uniqueCount="621">
  <si>
    <t>Numero fattura</t>
  </si>
  <si>
    <t>Data fattura</t>
  </si>
  <si>
    <t>Totale fattura</t>
  </si>
  <si>
    <t>Data scadenza</t>
  </si>
  <si>
    <t>Data Pagamento</t>
  </si>
  <si>
    <t>Importo Pagato</t>
  </si>
  <si>
    <t>1/PA</t>
  </si>
  <si>
    <t>Dati</t>
  </si>
  <si>
    <t>RITARDO</t>
  </si>
  <si>
    <t>ITP</t>
  </si>
  <si>
    <t>Ritardo Ponderato</t>
  </si>
  <si>
    <t>TRIMESTRE</t>
  </si>
  <si>
    <t>Somma di Ritardo Ponderato</t>
  </si>
  <si>
    <t>I TRIMESTRE</t>
  </si>
  <si>
    <t>II TRIMESTRE</t>
  </si>
  <si>
    <t>III TRIMESTRE</t>
  </si>
  <si>
    <t>IV TRIMESTRE</t>
  </si>
  <si>
    <t>Periodo</t>
  </si>
  <si>
    <t>ID FATTURA</t>
  </si>
  <si>
    <t>Somma di Importo Pagato</t>
  </si>
  <si>
    <t>1/FE</t>
  </si>
  <si>
    <t>6</t>
  </si>
  <si>
    <t>1</t>
  </si>
  <si>
    <t>3/PA</t>
  </si>
  <si>
    <t>10/01/2019</t>
  </si>
  <si>
    <t>11/01/2019</t>
  </si>
  <si>
    <t>17/01/2019</t>
  </si>
  <si>
    <t>Totale 2018</t>
  </si>
  <si>
    <t>Totale 2019</t>
  </si>
  <si>
    <t>2019321001129</t>
  </si>
  <si>
    <t>1/2019</t>
  </si>
  <si>
    <t>V119000608</t>
  </si>
  <si>
    <t>003001101073</t>
  </si>
  <si>
    <t>5E</t>
  </si>
  <si>
    <t>1/19</t>
  </si>
  <si>
    <t>00003/PA</t>
  </si>
  <si>
    <t>1010523493</t>
  </si>
  <si>
    <t>19P00001</t>
  </si>
  <si>
    <t>FE2/19</t>
  </si>
  <si>
    <t>REVCH-01/2019</t>
  </si>
  <si>
    <t>056X20191V6000014</t>
  </si>
  <si>
    <t>056X2091V6000015</t>
  </si>
  <si>
    <t>1_2019</t>
  </si>
  <si>
    <t>000015</t>
  </si>
  <si>
    <t>FATTPA 1_19</t>
  </si>
  <si>
    <t>PA0027/2019</t>
  </si>
  <si>
    <t>42/2019 FPA</t>
  </si>
  <si>
    <t>00004/PA</t>
  </si>
  <si>
    <t>03/2019</t>
  </si>
  <si>
    <t>19-00068/PA</t>
  </si>
  <si>
    <t>19-00072/PA</t>
  </si>
  <si>
    <t>ATTPA 1_19</t>
  </si>
  <si>
    <t>2019321004932</t>
  </si>
  <si>
    <t>V119002842</t>
  </si>
  <si>
    <t>8719034491</t>
  </si>
  <si>
    <t>FATTPA 3_19</t>
  </si>
  <si>
    <t>003012781199</t>
  </si>
  <si>
    <t>8719039866</t>
  </si>
  <si>
    <t>056X20191V6000059</t>
  </si>
  <si>
    <t>2019100043</t>
  </si>
  <si>
    <t>FV0031/19</t>
  </si>
  <si>
    <t>2/2019</t>
  </si>
  <si>
    <t>6662503463</t>
  </si>
  <si>
    <t>6662503464</t>
  </si>
  <si>
    <t>IIT9002886</t>
  </si>
  <si>
    <t>IIT9002887</t>
  </si>
  <si>
    <t>IIT9002888</t>
  </si>
  <si>
    <t>IIT9002889</t>
  </si>
  <si>
    <t>IIT9002890</t>
  </si>
  <si>
    <t>IIT9002891</t>
  </si>
  <si>
    <t>IIT9002892</t>
  </si>
  <si>
    <t>IIT9002893</t>
  </si>
  <si>
    <t>IIT9002894</t>
  </si>
  <si>
    <t>IIT9002895</t>
  </si>
  <si>
    <t>IIT9002896</t>
  </si>
  <si>
    <t>IIT9002897</t>
  </si>
  <si>
    <t>FATTPA 4_19</t>
  </si>
  <si>
    <t>FATTPA 5_19</t>
  </si>
  <si>
    <t>0054030531</t>
  </si>
  <si>
    <t>317</t>
  </si>
  <si>
    <t>28/RV</t>
  </si>
  <si>
    <t>02/01/2019</t>
  </si>
  <si>
    <t>04/01/2019</t>
  </si>
  <si>
    <t>07/01/2019</t>
  </si>
  <si>
    <t>14/01/2019</t>
  </si>
  <si>
    <t>15/01/2019</t>
  </si>
  <si>
    <t>16/01/2019</t>
  </si>
  <si>
    <t>18/01/2019</t>
  </si>
  <si>
    <t>23/01/2019</t>
  </si>
  <si>
    <t>24/01/2019</t>
  </si>
  <si>
    <t>28/01/2019</t>
  </si>
  <si>
    <t>31/01/2019</t>
  </si>
  <si>
    <t>01/02/2019</t>
  </si>
  <si>
    <t>02/02/2019</t>
  </si>
  <si>
    <t>05/02/2019</t>
  </si>
  <si>
    <t>06/02/2019</t>
  </si>
  <si>
    <t>07/02/2019</t>
  </si>
  <si>
    <t>12/02/2019</t>
  </si>
  <si>
    <t>14/02/2019</t>
  </si>
  <si>
    <t>20/02/2019</t>
  </si>
  <si>
    <t>22/02/2019</t>
  </si>
  <si>
    <t>04/03/2019</t>
  </si>
  <si>
    <t>07/03/2019</t>
  </si>
  <si>
    <t>11/03/2019</t>
  </si>
  <si>
    <t>13/03/2019</t>
  </si>
  <si>
    <t>18/03/2019</t>
  </si>
  <si>
    <t>02/04/2019</t>
  </si>
  <si>
    <t>15/02/2019</t>
  </si>
  <si>
    <t>01/03/2019</t>
  </si>
  <si>
    <t>11/02/2019</t>
  </si>
  <si>
    <t>28/02/2019</t>
  </si>
  <si>
    <t>08/03/2019</t>
  </si>
  <si>
    <t>13/02/2019</t>
  </si>
  <si>
    <t>16/02/2019</t>
  </si>
  <si>
    <t>24/02/2019</t>
  </si>
  <si>
    <t>29/01/2019</t>
  </si>
  <si>
    <t>20/03/2019</t>
  </si>
  <si>
    <t>14/03/2019</t>
  </si>
  <si>
    <t>06/03/2019</t>
  </si>
  <si>
    <t>25/02/2019</t>
  </si>
  <si>
    <t>19/03/2019</t>
  </si>
  <si>
    <t>22/03/2019</t>
  </si>
  <si>
    <t>12/03/2019</t>
  </si>
  <si>
    <t>15/03/2019</t>
  </si>
  <si>
    <t>31/03/2019</t>
  </si>
  <si>
    <t>30/04/2019</t>
  </si>
  <si>
    <t>07/04/2019</t>
  </si>
  <si>
    <t>11/04/2019</t>
  </si>
  <si>
    <t>27/03/2019</t>
  </si>
  <si>
    <t>29/03/2019</t>
  </si>
  <si>
    <t>3301000176</t>
  </si>
  <si>
    <t>1328</t>
  </si>
  <si>
    <t>FATTPA 1_18</t>
  </si>
  <si>
    <t>FATTPA 2_18</t>
  </si>
  <si>
    <t>FATTPA 3_18</t>
  </si>
  <si>
    <t>576</t>
  </si>
  <si>
    <t>8019018225</t>
  </si>
  <si>
    <t>8719039753</t>
  </si>
  <si>
    <t>8A00126095</t>
  </si>
  <si>
    <t>8W00092973</t>
  </si>
  <si>
    <t>8W00094267</t>
  </si>
  <si>
    <t>V119004865</t>
  </si>
  <si>
    <t>8719086259</t>
  </si>
  <si>
    <t>056X20191V6000067</t>
  </si>
  <si>
    <t>5/01</t>
  </si>
  <si>
    <t>264</t>
  </si>
  <si>
    <t>FATTPA 14_19</t>
  </si>
  <si>
    <t>161/2019</t>
  </si>
  <si>
    <t>IIT9001577</t>
  </si>
  <si>
    <t>IIT9001578</t>
  </si>
  <si>
    <t>4/01</t>
  </si>
  <si>
    <t>577</t>
  </si>
  <si>
    <t>000044</t>
  </si>
  <si>
    <t>617</t>
  </si>
  <si>
    <t>19-0179</t>
  </si>
  <si>
    <t>32/PA-2019</t>
  </si>
  <si>
    <t>8719061139</t>
  </si>
  <si>
    <t>7/01</t>
  </si>
  <si>
    <t>6/PA</t>
  </si>
  <si>
    <t>19-0160</t>
  </si>
  <si>
    <t>10/2019</t>
  </si>
  <si>
    <t>19000006 D</t>
  </si>
  <si>
    <t>000065</t>
  </si>
  <si>
    <t>9321010892</t>
  </si>
  <si>
    <t>60M</t>
  </si>
  <si>
    <t>000072</t>
  </si>
  <si>
    <t>19-00286/6L</t>
  </si>
  <si>
    <t xml:space="preserve">3 </t>
  </si>
  <si>
    <t>26E</t>
  </si>
  <si>
    <t>57</t>
  </si>
  <si>
    <t>FATTPA 8_19</t>
  </si>
  <si>
    <t>003013953842</t>
  </si>
  <si>
    <t>7X00567354</t>
  </si>
  <si>
    <t>260/2019</t>
  </si>
  <si>
    <t>19-0223</t>
  </si>
  <si>
    <t>2019321012613</t>
  </si>
  <si>
    <t>4175</t>
  </si>
  <si>
    <t>4296</t>
  </si>
  <si>
    <t>19-0342</t>
  </si>
  <si>
    <t>5023</t>
  </si>
  <si>
    <t>5022</t>
  </si>
  <si>
    <t>000524/PA</t>
  </si>
  <si>
    <t>1914000132</t>
  </si>
  <si>
    <t>19FVD-03688</t>
  </si>
  <si>
    <t>000115-0CI I</t>
  </si>
  <si>
    <t>FATTPA 32_19</t>
  </si>
  <si>
    <t>16/2019</t>
  </si>
  <si>
    <t>19-0244</t>
  </si>
  <si>
    <t>240</t>
  </si>
  <si>
    <t>V119007955</t>
  </si>
  <si>
    <t>12/PA</t>
  </si>
  <si>
    <t>00050-1226</t>
  </si>
  <si>
    <t>51900001</t>
  </si>
  <si>
    <t>51900002</t>
  </si>
  <si>
    <t>3/2019</t>
  </si>
  <si>
    <t>8719116226</t>
  </si>
  <si>
    <t>19-00157/PA</t>
  </si>
  <si>
    <t>8719119003</t>
  </si>
  <si>
    <t>79</t>
  </si>
  <si>
    <t>1014</t>
  </si>
  <si>
    <t>12</t>
  </si>
  <si>
    <t>3301000469</t>
  </si>
  <si>
    <t>3301000111-1226</t>
  </si>
  <si>
    <t>FATTPA 11_19</t>
  </si>
  <si>
    <t>FPA 67/19</t>
  </si>
  <si>
    <t>FATTPA 52_19</t>
  </si>
  <si>
    <t>5/225</t>
  </si>
  <si>
    <t>2019321016616</t>
  </si>
  <si>
    <t>0012000823</t>
  </si>
  <si>
    <t>8</t>
  </si>
  <si>
    <t>84</t>
  </si>
  <si>
    <t>999 A</t>
  </si>
  <si>
    <t>7878</t>
  </si>
  <si>
    <t>056X20191V6000078</t>
  </si>
  <si>
    <t>21/2019</t>
  </si>
  <si>
    <t>1010541510</t>
  </si>
  <si>
    <t>7993</t>
  </si>
  <si>
    <t>68/PA-2019</t>
  </si>
  <si>
    <t>7821</t>
  </si>
  <si>
    <t>19-0409</t>
  </si>
  <si>
    <t>98</t>
  </si>
  <si>
    <t>A19PAS0001525</t>
  </si>
  <si>
    <t>6662503557</t>
  </si>
  <si>
    <t>6662503556</t>
  </si>
  <si>
    <t>V119009618</t>
  </si>
  <si>
    <t>FATTPA 12_19</t>
  </si>
  <si>
    <t>FATTPA 15_19</t>
  </si>
  <si>
    <t>FATTPA 16_19</t>
  </si>
  <si>
    <t>FATTPA 17_19</t>
  </si>
  <si>
    <t>412</t>
  </si>
  <si>
    <t>3301000234-1226</t>
  </si>
  <si>
    <t>0503</t>
  </si>
  <si>
    <t>000944</t>
  </si>
  <si>
    <t>38/FATT_EL</t>
  </si>
  <si>
    <t>1429</t>
  </si>
  <si>
    <t>53E</t>
  </si>
  <si>
    <t>05_PA/2019</t>
  </si>
  <si>
    <t>AMC100006560542019</t>
  </si>
  <si>
    <t>AMC100006560532019</t>
  </si>
  <si>
    <t>FATTPA 95_19</t>
  </si>
  <si>
    <t>26/2019</t>
  </si>
  <si>
    <t>19000019 D</t>
  </si>
  <si>
    <t>2019321020338</t>
  </si>
  <si>
    <t>3301000229-1226</t>
  </si>
  <si>
    <t>BITL0119008292</t>
  </si>
  <si>
    <t>000007-2019-01</t>
  </si>
  <si>
    <t>19P00004</t>
  </si>
  <si>
    <t>19P00005</t>
  </si>
  <si>
    <t>000133</t>
  </si>
  <si>
    <t>18/PA</t>
  </si>
  <si>
    <t>19-0568</t>
  </si>
  <si>
    <t>19-00204/PA</t>
  </si>
  <si>
    <t>IIT9008668</t>
  </si>
  <si>
    <t>3034213177</t>
  </si>
  <si>
    <t>FATTPA 13_19</t>
  </si>
  <si>
    <t>8719131124</t>
  </si>
  <si>
    <t>5746000224</t>
  </si>
  <si>
    <t>01/05/2018</t>
  </si>
  <si>
    <t>25/01/2019</t>
  </si>
  <si>
    <t>15/06/2018</t>
  </si>
  <si>
    <t>21/03/2019</t>
  </si>
  <si>
    <t>19/02/2019</t>
  </si>
  <si>
    <t>27/02/2019</t>
  </si>
  <si>
    <t>21/02/2019</t>
  </si>
  <si>
    <t>05/03/2019</t>
  </si>
  <si>
    <t>02/03/2019</t>
  </si>
  <si>
    <t>04/04/2019</t>
  </si>
  <si>
    <t>26/02/2019</t>
  </si>
  <si>
    <t>26/03/2019</t>
  </si>
  <si>
    <t>28/03/2019</t>
  </si>
  <si>
    <t>08/04/2019</t>
  </si>
  <si>
    <t>10/04/2019</t>
  </si>
  <si>
    <t>04/02/2019</t>
  </si>
  <si>
    <t>13/05/2019</t>
  </si>
  <si>
    <t>16/04/2019</t>
  </si>
  <si>
    <t>09/04/2019</t>
  </si>
  <si>
    <t>06/04/2019</t>
  </si>
  <si>
    <t>15/04/2019</t>
  </si>
  <si>
    <t>03/12/2018</t>
  </si>
  <si>
    <t>10/05/2019</t>
  </si>
  <si>
    <t>12/04/2019</t>
  </si>
  <si>
    <t>02/05/2019</t>
  </si>
  <si>
    <t>06/05/2019</t>
  </si>
  <si>
    <t>26/04/2019</t>
  </si>
  <si>
    <t>23/04/2019</t>
  </si>
  <si>
    <t>08/05/2019</t>
  </si>
  <si>
    <t>22/05/2019</t>
  </si>
  <si>
    <t>28/05/2019</t>
  </si>
  <si>
    <t>30/05/2019</t>
  </si>
  <si>
    <t>03/06/2019</t>
  </si>
  <si>
    <t>17/05/2019</t>
  </si>
  <si>
    <t>16/05/2019</t>
  </si>
  <si>
    <t>20/05/2019</t>
  </si>
  <si>
    <t>31/05/2019</t>
  </si>
  <si>
    <t>09/06/2019</t>
  </si>
  <si>
    <t>02/06/2019</t>
  </si>
  <si>
    <t>05/06/2019</t>
  </si>
  <si>
    <t>19/06/2019</t>
  </si>
  <si>
    <t>27/05/2019</t>
  </si>
  <si>
    <t>29/05/2019</t>
  </si>
  <si>
    <t>14/05/2019</t>
  </si>
  <si>
    <t>07/06/2019</t>
  </si>
  <si>
    <t>20/06/2019</t>
  </si>
  <si>
    <t>21/06/2019</t>
  </si>
  <si>
    <t>03/04/2019</t>
  </si>
  <si>
    <t>13/04/2019</t>
  </si>
  <si>
    <t>03/05/2019</t>
  </si>
  <si>
    <t>21/04/2019</t>
  </si>
  <si>
    <t>25/03/2019</t>
  </si>
  <si>
    <t>05/04/2019</t>
  </si>
  <si>
    <t>18/04/2019</t>
  </si>
  <si>
    <t>19/04/2019</t>
  </si>
  <si>
    <t>22/04/2019</t>
  </si>
  <si>
    <t>27/04/2019</t>
  </si>
  <si>
    <t>26/05/2019</t>
  </si>
  <si>
    <t>28/04/2019</t>
  </si>
  <si>
    <t>04/05/2019</t>
  </si>
  <si>
    <t>15/05/2019</t>
  </si>
  <si>
    <t>13/06/2019</t>
  </si>
  <si>
    <t>09/05/2019</t>
  </si>
  <si>
    <t>23/05/2019</t>
  </si>
  <si>
    <t>04/06/2019</t>
  </si>
  <si>
    <t>12/06/2019</t>
  </si>
  <si>
    <t>06/06/2019</t>
  </si>
  <si>
    <t>08/06/2019</t>
  </si>
  <si>
    <t>22/06/2019</t>
  </si>
  <si>
    <t>28/06/2019</t>
  </si>
  <si>
    <t>10/06/2019</t>
  </si>
  <si>
    <t>30/06/2019</t>
  </si>
  <si>
    <t>17/06/2019</t>
  </si>
  <si>
    <t>03/07/2019</t>
  </si>
  <si>
    <t>16/06/2019</t>
  </si>
  <si>
    <t>27/06/2019</t>
  </si>
  <si>
    <t>31/07/2019</t>
  </si>
  <si>
    <t>09/07/2019</t>
  </si>
  <si>
    <t>05/07/2019</t>
  </si>
  <si>
    <t>19/07/2019</t>
  </si>
  <si>
    <t>29/06/2019</t>
  </si>
  <si>
    <t>20/07/2019</t>
  </si>
  <si>
    <t>18/06/2019</t>
  </si>
  <si>
    <t>02/07/2019</t>
  </si>
  <si>
    <t>21/07/2019</t>
  </si>
  <si>
    <t>24/06/2019</t>
  </si>
  <si>
    <t>111900140094</t>
  </si>
  <si>
    <t>3035025786</t>
  </si>
  <si>
    <t>V119011993</t>
  </si>
  <si>
    <t>32/2019</t>
  </si>
  <si>
    <t>8019065286</t>
  </si>
  <si>
    <t>22/PA</t>
  </si>
  <si>
    <t>8719183231</t>
  </si>
  <si>
    <t>38/19SP</t>
  </si>
  <si>
    <t>8719204818</t>
  </si>
  <si>
    <t>200121</t>
  </si>
  <si>
    <t>87/PA</t>
  </si>
  <si>
    <t>53</t>
  </si>
  <si>
    <t>0002132498</t>
  </si>
  <si>
    <t>13635</t>
  </si>
  <si>
    <t>13892</t>
  </si>
  <si>
    <t>19-00282/PA</t>
  </si>
  <si>
    <t>19FVD-08172</t>
  </si>
  <si>
    <t>37/19SP</t>
  </si>
  <si>
    <t>17696</t>
  </si>
  <si>
    <t>FATTPA 114_19</t>
  </si>
  <si>
    <t>37/FE</t>
  </si>
  <si>
    <t>8719217491</t>
  </si>
  <si>
    <t>3301000277-1226</t>
  </si>
  <si>
    <t>19/001</t>
  </si>
  <si>
    <t>2019VP0000300</t>
  </si>
  <si>
    <t>2100</t>
  </si>
  <si>
    <t>933</t>
  </si>
  <si>
    <t>13835</t>
  </si>
  <si>
    <t>8719144799</t>
  </si>
  <si>
    <t>0054356121</t>
  </si>
  <si>
    <t>7X01386603</t>
  </si>
  <si>
    <t>8A00282570</t>
  </si>
  <si>
    <t>0012001591</t>
  </si>
  <si>
    <t>8W00198283</t>
  </si>
  <si>
    <t>7X01776898</t>
  </si>
  <si>
    <t>8W00196218</t>
  </si>
  <si>
    <t>2019321024087</t>
  </si>
  <si>
    <t>2_2019</t>
  </si>
  <si>
    <t>40/2019</t>
  </si>
  <si>
    <t>FATTPA 24_19</t>
  </si>
  <si>
    <t>72E</t>
  </si>
  <si>
    <t>2037</t>
  </si>
  <si>
    <t>121/FD</t>
  </si>
  <si>
    <t>2025/2019-LON-FAT-H</t>
  </si>
  <si>
    <t>2019321028050</t>
  </si>
  <si>
    <t>1010557505</t>
  </si>
  <si>
    <t>GHB-FTPA 31906140</t>
  </si>
  <si>
    <t>FATTPA 38_19</t>
  </si>
  <si>
    <t>2529/2019-ROSE-FAT</t>
  </si>
  <si>
    <t>016X2019V6000705</t>
  </si>
  <si>
    <t>016X20191V6000706</t>
  </si>
  <si>
    <t>V119013795</t>
  </si>
  <si>
    <t>IIT9011393</t>
  </si>
  <si>
    <t>179</t>
  </si>
  <si>
    <t>19</t>
  </si>
  <si>
    <t>2019VP0000358</t>
  </si>
  <si>
    <t>2019108742</t>
  </si>
  <si>
    <t>168</t>
  </si>
  <si>
    <t>000001-2019-FE</t>
  </si>
  <si>
    <t>8719263910</t>
  </si>
  <si>
    <t>FATT_ 18_19</t>
  </si>
  <si>
    <t>3026368049</t>
  </si>
  <si>
    <t>3053955675</t>
  </si>
  <si>
    <t>TTPA 19_19</t>
  </si>
  <si>
    <t>3048309450</t>
  </si>
  <si>
    <t>111/PA-2019</t>
  </si>
  <si>
    <t>24/04/2019</t>
  </si>
  <si>
    <t>25/06/2019</t>
  </si>
  <si>
    <t>01/07/2019</t>
  </si>
  <si>
    <t>12/07/2019</t>
  </si>
  <si>
    <t>11/07/2019</t>
  </si>
  <si>
    <t>16/07/2019</t>
  </si>
  <si>
    <t>29/07/2019</t>
  </si>
  <si>
    <t>01/08/2019</t>
  </si>
  <si>
    <t>02/08/2019</t>
  </si>
  <si>
    <t>25/07/2019</t>
  </si>
  <si>
    <t>15/07/2019</t>
  </si>
  <si>
    <t>04/07/2019</t>
  </si>
  <si>
    <t>12/08/2019</t>
  </si>
  <si>
    <t>24/07/2019</t>
  </si>
  <si>
    <t>10/07/2019</t>
  </si>
  <si>
    <t>08/08/2019</t>
  </si>
  <si>
    <t>06/08/2019</t>
  </si>
  <si>
    <t>03/09/2019</t>
  </si>
  <si>
    <t>19/09/2019</t>
  </si>
  <si>
    <t>30/07/2019</t>
  </si>
  <si>
    <t>26/07/2019</t>
  </si>
  <si>
    <t>13/07/2019</t>
  </si>
  <si>
    <t>28/07/2019</t>
  </si>
  <si>
    <t>10/08/2019</t>
  </si>
  <si>
    <t>19/08/2019</t>
  </si>
  <si>
    <t>03/08/2019</t>
  </si>
  <si>
    <t>21/08/2019</t>
  </si>
  <si>
    <t>09/09/2019</t>
  </si>
  <si>
    <t>31/08/2019</t>
  </si>
  <si>
    <t>16/08/2019</t>
  </si>
  <si>
    <t>05/08/2019</t>
  </si>
  <si>
    <t>11/08/2019</t>
  </si>
  <si>
    <t>29/08/2019</t>
  </si>
  <si>
    <t>01/09/2019</t>
  </si>
  <si>
    <t>02/09/2019</t>
  </si>
  <si>
    <t>07/08/2019</t>
  </si>
  <si>
    <t>15/08/2019</t>
  </si>
  <si>
    <t>12/09/2019</t>
  </si>
  <si>
    <t>13/09/2019</t>
  </si>
  <si>
    <t>24/08/2019</t>
  </si>
  <si>
    <t>02/10/2019</t>
  </si>
  <si>
    <t>08/09/2019</t>
  </si>
  <si>
    <t>18/09/2019</t>
  </si>
  <si>
    <t>16/09/2019</t>
  </si>
  <si>
    <t>19/10/2019</t>
  </si>
  <si>
    <t>23/09/2019</t>
  </si>
  <si>
    <t>24/09/2019</t>
  </si>
  <si>
    <t>3301000343-1226</t>
  </si>
  <si>
    <t>57/2019</t>
  </si>
  <si>
    <t>8/2019</t>
  </si>
  <si>
    <t>29997</t>
  </si>
  <si>
    <t>6033/27</t>
  </si>
  <si>
    <t>9074/27</t>
  </si>
  <si>
    <t>1420000358</t>
  </si>
  <si>
    <t>19FVRW139053</t>
  </si>
  <si>
    <t>45/PA</t>
  </si>
  <si>
    <t>00011293/05/2019</t>
  </si>
  <si>
    <t>3062242128</t>
  </si>
  <si>
    <t>8098</t>
  </si>
  <si>
    <t>2113</t>
  </si>
  <si>
    <t>GHB-FTPA 31907743</t>
  </si>
  <si>
    <t>8A00425433</t>
  </si>
  <si>
    <t>23179</t>
  </si>
  <si>
    <t>818-000000-2019-FT</t>
  </si>
  <si>
    <t>1420000292</t>
  </si>
  <si>
    <t>12003150</t>
  </si>
  <si>
    <t>9041598</t>
  </si>
  <si>
    <t>00011292/05/2019</t>
  </si>
  <si>
    <t>FATTPA 79_19</t>
  </si>
  <si>
    <t>297</t>
  </si>
  <si>
    <t>161/PA-2019</t>
  </si>
  <si>
    <t>2019321031796</t>
  </si>
  <si>
    <t>2811</t>
  </si>
  <si>
    <t>540</t>
  </si>
  <si>
    <t>FATTPA 54_19</t>
  </si>
  <si>
    <t>006/000039</t>
  </si>
  <si>
    <t>18/E</t>
  </si>
  <si>
    <t>256</t>
  </si>
  <si>
    <t>32/PA</t>
  </si>
  <si>
    <t>FE35/19</t>
  </si>
  <si>
    <t>39001091</t>
  </si>
  <si>
    <t>19P00006</t>
  </si>
  <si>
    <t>1513</t>
  </si>
  <si>
    <t>109E</t>
  </si>
  <si>
    <t>7X03464657</t>
  </si>
  <si>
    <t>19000032 D</t>
  </si>
  <si>
    <t>8W00303654</t>
  </si>
  <si>
    <t>12002450</t>
  </si>
  <si>
    <t>1147/2019</t>
  </si>
  <si>
    <t>21950</t>
  </si>
  <si>
    <t>IIT9014678</t>
  </si>
  <si>
    <t>70/2019</t>
  </si>
  <si>
    <t>000003-2019-FE</t>
  </si>
  <si>
    <t>3181</t>
  </si>
  <si>
    <t>1410001785</t>
  </si>
  <si>
    <t>1010575315</t>
  </si>
  <si>
    <t>2498</t>
  </si>
  <si>
    <t>13149</t>
  </si>
  <si>
    <t>346/19</t>
  </si>
  <si>
    <t>163/FD</t>
  </si>
  <si>
    <t>999_B</t>
  </si>
  <si>
    <t>12003562</t>
  </si>
  <si>
    <t>9/2019</t>
  </si>
  <si>
    <t>PA 25_19</t>
  </si>
  <si>
    <t>168 A</t>
  </si>
  <si>
    <t>6662503664</t>
  </si>
  <si>
    <t>8019103635</t>
  </si>
  <si>
    <t>8W00307925</t>
  </si>
  <si>
    <t>FATTPA 22_19</t>
  </si>
  <si>
    <t>103E</t>
  </si>
  <si>
    <t>IIT9014831</t>
  </si>
  <si>
    <t>PA 24_19</t>
  </si>
  <si>
    <t>19FVRW139055</t>
  </si>
  <si>
    <t>001713_VRM</t>
  </si>
  <si>
    <t>8W00401328</t>
  </si>
  <si>
    <t>8719310610</t>
  </si>
  <si>
    <t>7714/27</t>
  </si>
  <si>
    <t>2019VP0000516</t>
  </si>
  <si>
    <t>6662503665</t>
  </si>
  <si>
    <t>681/M</t>
  </si>
  <si>
    <t>2019VP0000517</t>
  </si>
  <si>
    <t>102E</t>
  </si>
  <si>
    <t>47/2019</t>
  </si>
  <si>
    <t>2019321035677</t>
  </si>
  <si>
    <t>8719292385</t>
  </si>
  <si>
    <t>19FVRW123300</t>
  </si>
  <si>
    <t>IIT9014832</t>
  </si>
  <si>
    <t>PAE0034300</t>
  </si>
  <si>
    <t>3301000389-1226</t>
  </si>
  <si>
    <t>IIT9014677</t>
  </si>
  <si>
    <t>8W00398137</t>
  </si>
  <si>
    <t>232</t>
  </si>
  <si>
    <t xml:space="preserve">E9 </t>
  </si>
  <si>
    <t>2019321039387</t>
  </si>
  <si>
    <t>19FVRW139054</t>
  </si>
  <si>
    <t>000002-2019-FE</t>
  </si>
  <si>
    <t>FE46/19</t>
  </si>
  <si>
    <t>111901739213</t>
  </si>
  <si>
    <t>3069839817</t>
  </si>
  <si>
    <t>0002147616</t>
  </si>
  <si>
    <t>4/2019</t>
  </si>
  <si>
    <t>3068971974</t>
  </si>
  <si>
    <t>FATTPA 62_19</t>
  </si>
  <si>
    <t>8719241014</t>
  </si>
  <si>
    <t>30/09/2019</t>
  </si>
  <si>
    <t>25/09/2019</t>
  </si>
  <si>
    <t>10/09/2019</t>
  </si>
  <si>
    <t>27/11/2019</t>
  </si>
  <si>
    <t>11/09/2019</t>
  </si>
  <si>
    <t>31/10/2019</t>
  </si>
  <si>
    <t>07/11/2019</t>
  </si>
  <si>
    <t>20/11/2019</t>
  </si>
  <si>
    <t>14/09/2019</t>
  </si>
  <si>
    <t>15/11/2019</t>
  </si>
  <si>
    <t>14/11/2019</t>
  </si>
  <si>
    <t>11/10/2019</t>
  </si>
  <si>
    <t>17/07/2019</t>
  </si>
  <si>
    <t>16/12/2019</t>
  </si>
  <si>
    <t>26/09/2019</t>
  </si>
  <si>
    <t>29/10/2019</t>
  </si>
  <si>
    <t>30/10/2019</t>
  </si>
  <si>
    <t>01/11/2019</t>
  </si>
  <si>
    <t>18/11/2019</t>
  </si>
  <si>
    <t>07/09/2019</t>
  </si>
  <si>
    <t>26/10/2019</t>
  </si>
  <si>
    <t>15/09/2019</t>
  </si>
  <si>
    <t>07/10/2019</t>
  </si>
  <si>
    <t>13/11/2019</t>
  </si>
  <si>
    <t>14/08/2019</t>
  </si>
  <si>
    <t>03/10/2019</t>
  </si>
  <si>
    <t>04/11/2019</t>
  </si>
  <si>
    <t>28/10/2019</t>
  </si>
  <si>
    <t>27/09/2019</t>
  </si>
  <si>
    <t>10/10/2019</t>
  </si>
  <si>
    <t>05/11/2019</t>
  </si>
  <si>
    <t>04/12/2019</t>
  </si>
  <si>
    <t>11/11/2019</t>
  </si>
  <si>
    <t>14/10/2019</t>
  </si>
  <si>
    <t>29/09/2019</t>
  </si>
  <si>
    <t>08/10/2019</t>
  </si>
  <si>
    <t>06/11/2019</t>
  </si>
  <si>
    <t>02/11/2019</t>
  </si>
  <si>
    <t>20/09/2019</t>
  </si>
  <si>
    <t>13/10/2019</t>
  </si>
  <si>
    <t>25/10/2019</t>
  </si>
  <si>
    <t>24/11/2019</t>
  </si>
  <si>
    <t>27/12/2019</t>
  </si>
  <si>
    <t>30/11/2019</t>
  </si>
  <si>
    <t>15/12/2019</t>
  </si>
  <si>
    <t>08/12/2019</t>
  </si>
  <si>
    <t>20/12/2019</t>
  </si>
  <si>
    <t>24/10/2019</t>
  </si>
  <si>
    <t>05/10/2019</t>
  </si>
  <si>
    <t>16/01/2020</t>
  </si>
  <si>
    <t>29/11/2019</t>
  </si>
  <si>
    <t>01/12/2019</t>
  </si>
  <si>
    <t>18/12/2019</t>
  </si>
  <si>
    <t>26/11/2019</t>
  </si>
  <si>
    <t>19/11/2019</t>
  </si>
  <si>
    <t>09/10/2019</t>
  </si>
  <si>
    <t>03/11/2019</t>
  </si>
  <si>
    <t>28/11/2019</t>
  </si>
  <si>
    <t>27/10/2019</t>
  </si>
  <si>
    <t>10/11/2019</t>
  </si>
  <si>
    <t>05/12/2019</t>
  </si>
  <si>
    <t>12/12/2019</t>
  </si>
  <si>
    <t>04/01/2020</t>
  </si>
  <si>
    <t>02/12/2019</t>
  </si>
  <si>
    <t>16/10/2019</t>
  </si>
  <si>
    <t>06/12/2019</t>
  </si>
  <si>
    <t>20/10/2019</t>
  </si>
  <si>
    <t>07/12/2019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</si>
</sst>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8"/>
      <name val="MS Sans Serif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PT Sans"/>
      <family val="2"/>
    </font>
    <font>
      <sz val="8"/>
      <name val="PT Sans"/>
      <family val="2"/>
    </font>
    <font>
      <sz val="8"/>
      <color indexed="0"/>
      <name val="Arial"/>
      <family val="2"/>
    </font>
    <font>
      <sz val="8"/>
      <name val="Arial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-0.24997711111789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164" fontId="0" fillId="0" borderId="0" xfId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 applyProtection="1">
      <alignment vertical="top"/>
      <protection locked="0"/>
    </xf>
    <xf numFmtId="14" fontId="2" fillId="0" borderId="1" xfId="0" applyNumberFormat="1" applyFont="1" applyBorder="1">
      <alignment vertical="center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164" fontId="7" fillId="0" borderId="0" xfId="1" applyFont="1">
      <alignment vertical="center"/>
    </xf>
    <xf numFmtId="2" fontId="7" fillId="0" borderId="0" xfId="0" applyNumberFormat="1" applyFont="1" applyAlignment="1">
      <alignment horizontal="center" vertical="center"/>
    </xf>
    <xf numFmtId="164" fontId="6" fillId="0" borderId="0" xfId="1" applyFont="1">
      <alignment vertical="center"/>
    </xf>
    <xf numFmtId="2" fontId="6" fillId="0" borderId="0" xfId="0" applyNumberFormat="1" applyFont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2" fillId="0" borderId="0" xfId="0" applyNumberFormat="1" applyFont="1">
      <alignment vertical="center"/>
    </xf>
    <xf numFmtId="0" fontId="2" fillId="0" borderId="1" xfId="1" applyNumberFormat="1" applyFont="1" applyBorder="1">
      <alignment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2" fillId="0" borderId="0" xfId="0" applyNumberFormat="1" applyFont="1" applyBorder="1">
      <alignment vertical="center"/>
    </xf>
    <xf numFmtId="0" fontId="2" fillId="0" borderId="0" xfId="1" applyNumberFormat="1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9" fillId="0" borderId="2" xfId="0" applyFont="1" applyBorder="1">
      <alignment vertical="center"/>
    </xf>
    <xf numFmtId="0" fontId="9" fillId="0" borderId="3" xfId="0" pivotButton="1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pivotButton="1" applyFont="1" applyBorder="1">
      <alignment vertical="center"/>
    </xf>
    <xf numFmtId="0" fontId="10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5" xfId="0" applyFont="1" applyBorder="1">
      <alignment vertical="center"/>
    </xf>
    <xf numFmtId="164" fontId="9" fillId="0" borderId="0" xfId="0" applyNumberFormat="1" applyFont="1" applyBorder="1">
      <alignment vertical="center"/>
    </xf>
    <xf numFmtId="164" fontId="9" fillId="0" borderId="6" xfId="0" applyNumberFormat="1" applyFont="1" applyBorder="1">
      <alignment vertical="center"/>
    </xf>
    <xf numFmtId="0" fontId="9" fillId="0" borderId="7" xfId="0" applyFont="1" applyBorder="1">
      <alignment vertical="center"/>
    </xf>
    <xf numFmtId="164" fontId="9" fillId="0" borderId="8" xfId="0" applyNumberFormat="1" applyFont="1" applyBorder="1">
      <alignment vertical="center"/>
    </xf>
    <xf numFmtId="164" fontId="9" fillId="0" borderId="9" xfId="0" applyNumberFormat="1" applyFont="1" applyBorder="1">
      <alignment vertical="center"/>
    </xf>
    <xf numFmtId="2" fontId="5" fillId="0" borderId="12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33"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b/>
        <strike val="0"/>
        <outline val="0"/>
        <shadow val="0"/>
        <u val="none"/>
        <vertAlign val="baseline"/>
        <sz val="8"/>
        <color auto="1"/>
        <name val="PT Sans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ulvio D'Alessio" refreshedDate="43873.408582870368" createdVersion="6" refreshedVersion="6" minRefreshableVersion="3" recordCount="356" xr:uid="{46054B1A-11C6-43C9-913B-834EAF51A17E}">
  <cacheSource type="worksheet">
    <worksheetSource ref="A1:J357" sheet="POPOLAZIONE"/>
  </cacheSource>
  <cacheFields count="10">
    <cacheField name="ID FATTURA" numFmtId="0">
      <sharedItems containsSemiMixedTypes="0" containsString="0" containsNumber="1" containsInteger="1" minValue="1" maxValue="356"/>
    </cacheField>
    <cacheField name="Numero fattura" numFmtId="0">
      <sharedItems/>
    </cacheField>
    <cacheField name="Data fattura" numFmtId="14">
      <sharedItems/>
    </cacheField>
    <cacheField name="Totale fattura" numFmtId="0">
      <sharedItems containsSemiMixedTypes="0" containsString="0" containsNumber="1" minValue="2.16" maxValue="246270.42"/>
    </cacheField>
    <cacheField name="Data scadenza" numFmtId="14">
      <sharedItems containsDate="1" containsMixedTypes="1" minDate="2019-02-02T00:00:00" maxDate="2019-12-23T00:00:00"/>
    </cacheField>
    <cacheField name="Data Pagamento" numFmtId="14">
      <sharedItems containsDate="1" containsMixedTypes="1" minDate="2019-10-05T00:00:00" maxDate="2019-12-24T00:00:00"/>
    </cacheField>
    <cacheField name="Importo Pagato" numFmtId="0">
      <sharedItems containsSemiMixedTypes="0" containsString="0" containsNumber="1" minValue="2.16" maxValue="246270.42"/>
    </cacheField>
    <cacheField name="TRIMESTRE" numFmtId="0">
      <sharedItems count="4">
        <s v="I TRIMESTRE"/>
        <s v="II TRIMESTRE"/>
        <s v="III TRIMESTRE"/>
        <s v="IV TRIMESTRE"/>
      </sharedItems>
    </cacheField>
    <cacheField name="RITARDO" numFmtId="165">
      <sharedItems containsSemiMixedTypes="0" containsString="0" containsNumber="1" containsInteger="1" minValue="-45" maxValue="124"/>
    </cacheField>
    <cacheField name="Ritardo Ponderato" numFmtId="164">
      <sharedItems containsSemiMixedTypes="0" containsString="0" containsNumber="1" minValue="-7141842.1800000006" maxValue="995605.129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6">
  <r>
    <n v="1"/>
    <s v="2019321001129"/>
    <s v="02/01/2019"/>
    <n v="760"/>
    <d v="2019-02-02T00:00:00"/>
    <s v="05/02/2019"/>
    <n v="760"/>
    <x v="0"/>
    <n v="3"/>
    <n v="2280"/>
  </r>
  <r>
    <n v="2"/>
    <s v="1/2019"/>
    <s v="04/01/2019"/>
    <n v="1848.3"/>
    <d v="2019-02-04T00:00:00"/>
    <s v="05/02/2019"/>
    <n v="1848.3"/>
    <x v="0"/>
    <n v="1"/>
    <n v="1848.3"/>
  </r>
  <r>
    <n v="3"/>
    <s v="1"/>
    <s v="07/01/2019"/>
    <n v="950"/>
    <s v="07/02/2019"/>
    <s v="05/02/2019"/>
    <n v="950"/>
    <x v="0"/>
    <n v="-2"/>
    <n v="-1900"/>
  </r>
  <r>
    <n v="4"/>
    <s v="V119000608"/>
    <s v="07/01/2019"/>
    <n v="2726.5"/>
    <d v="2019-02-07T00:00:00"/>
    <s v="14/02/2019"/>
    <n v="2726.5"/>
    <x v="0"/>
    <n v="7"/>
    <n v="19085.5"/>
  </r>
  <r>
    <n v="5"/>
    <s v="003001101073"/>
    <s v="10/01/2019"/>
    <n v="939.76"/>
    <s v="14/02/2019"/>
    <s v="15/02/2019"/>
    <n v="939.76"/>
    <x v="0"/>
    <n v="1"/>
    <n v="939.76"/>
  </r>
  <r>
    <n v="6"/>
    <s v="5E"/>
    <s v="10/01/2019"/>
    <n v="2431.87"/>
    <d v="2019-02-10T00:00:00"/>
    <s v="01/03/2019"/>
    <n v="2048.54"/>
    <x v="0"/>
    <n v="19"/>
    <n v="46205.53"/>
  </r>
  <r>
    <n v="7"/>
    <s v="1/19"/>
    <s v="11/01/2019"/>
    <n v="7416.94"/>
    <s v="11/02/2019"/>
    <s v="18/01/2019"/>
    <n v="7416.94"/>
    <x v="0"/>
    <n v="-24"/>
    <n v="-178006.56"/>
  </r>
  <r>
    <n v="8"/>
    <s v="1/FE"/>
    <s v="11/01/2019"/>
    <n v="71500"/>
    <s v="31/01/2019"/>
    <s v="14/01/2019"/>
    <n v="71500"/>
    <x v="0"/>
    <n v="-17"/>
    <n v="-1215500"/>
  </r>
  <r>
    <n v="9"/>
    <s v="00003/PA"/>
    <s v="14/01/2019"/>
    <n v="210"/>
    <s v="14/01/2019"/>
    <s v="16/01/2019"/>
    <n v="210"/>
    <x v="0"/>
    <n v="2"/>
    <n v="420"/>
  </r>
  <r>
    <n v="10"/>
    <s v="1010523493"/>
    <s v="14/01/2019"/>
    <n v="460.79"/>
    <s v="28/02/2019"/>
    <s v="08/03/2019"/>
    <n v="460.79"/>
    <x v="0"/>
    <n v="8"/>
    <n v="3686.32"/>
  </r>
  <r>
    <n v="11"/>
    <s v="19P00001"/>
    <s v="14/01/2019"/>
    <n v="8602"/>
    <s v="28/02/2019"/>
    <s v="08/03/2019"/>
    <n v="8602"/>
    <x v="0"/>
    <n v="8"/>
    <n v="68816"/>
  </r>
  <r>
    <n v="12"/>
    <s v="FE2/19"/>
    <s v="14/01/2019"/>
    <n v="620"/>
    <d v="2019-02-14T00:00:00"/>
    <s v="01/03/2019"/>
    <n v="620"/>
    <x v="0"/>
    <n v="15"/>
    <n v="9300"/>
  </r>
  <r>
    <n v="13"/>
    <s v="REVCH-01/2019"/>
    <s v="14/01/2019"/>
    <n v="2480.4299999999998"/>
    <s v="14/02/2019"/>
    <s v="18/01/2019"/>
    <n v="2480.4299999999998"/>
    <x v="0"/>
    <n v="-27"/>
    <n v="-66971.61"/>
  </r>
  <r>
    <n v="14"/>
    <s v="056X20191V6000014"/>
    <s v="15/01/2019"/>
    <n v="563.20000000000005"/>
    <d v="2019-02-15T00:00:00"/>
    <s v="13/02/2019"/>
    <n v="563.20000000000005"/>
    <x v="0"/>
    <n v="-2"/>
    <n v="-1126.4000000000001"/>
  </r>
  <r>
    <n v="15"/>
    <s v="056X2091V6000015"/>
    <s v="15/01/2019"/>
    <n v="102"/>
    <d v="2019-02-15T00:00:00"/>
    <s v="13/02/2019"/>
    <n v="102"/>
    <x v="0"/>
    <n v="-2"/>
    <n v="-204"/>
  </r>
  <r>
    <n v="16"/>
    <s v="1_2019"/>
    <s v="16/01/2019"/>
    <n v="255"/>
    <s v="16/02/2019"/>
    <s v="05/02/2019"/>
    <n v="217.5"/>
    <x v="0"/>
    <n v="-11"/>
    <n v="-2805"/>
  </r>
  <r>
    <n v="17"/>
    <s v="000015"/>
    <s v="17/01/2019"/>
    <n v="470"/>
    <d v="2019-02-17T00:00:00"/>
    <s v="01/03/2019"/>
    <n v="470"/>
    <x v="0"/>
    <n v="12"/>
    <n v="5640"/>
  </r>
  <r>
    <n v="18"/>
    <s v="FATTPA 1_19"/>
    <s v="17/01/2019"/>
    <n v="442.44"/>
    <s v="17/01/2019"/>
    <s v="24/01/2019"/>
    <n v="442.44"/>
    <x v="0"/>
    <n v="7"/>
    <n v="3097.08"/>
  </r>
  <r>
    <n v="19"/>
    <s v="6"/>
    <s v="18/01/2019"/>
    <n v="17110.5"/>
    <d v="2019-02-18T00:00:00"/>
    <s v="01/03/2019"/>
    <n v="14360.5"/>
    <x v="0"/>
    <n v="11"/>
    <n v="188215.5"/>
  </r>
  <r>
    <n v="20"/>
    <s v="1"/>
    <s v="23/01/2019"/>
    <n v="25553.759999999998"/>
    <s v="22/02/2019"/>
    <s v="01/03/2019"/>
    <n v="25553.759999999998"/>
    <x v="0"/>
    <n v="7"/>
    <n v="178876.31999999998"/>
  </r>
  <r>
    <n v="21"/>
    <s v="PA0027/2019"/>
    <s v="23/01/2019"/>
    <n v="200"/>
    <d v="2019-02-23T00:00:00"/>
    <s v="01/03/2019"/>
    <n v="200"/>
    <x v="0"/>
    <n v="6"/>
    <n v="1200"/>
  </r>
  <r>
    <n v="22"/>
    <s v="42/2019 FPA"/>
    <s v="24/01/2019"/>
    <n v="849"/>
    <s v="24/02/2019"/>
    <s v="01/03/2019"/>
    <n v="849"/>
    <x v="0"/>
    <n v="5"/>
    <n v="4245"/>
  </r>
  <r>
    <n v="23"/>
    <s v="00004/PA"/>
    <s v="28/01/2019"/>
    <n v="833.64"/>
    <s v="28/01/2019"/>
    <s v="29/01/2019"/>
    <n v="833.64"/>
    <x v="0"/>
    <n v="1"/>
    <n v="833.64"/>
  </r>
  <r>
    <n v="24"/>
    <s v="03/2019"/>
    <s v="31/01/2019"/>
    <n v="1956.73"/>
    <d v="2019-02-28T00:00:00"/>
    <s v="08/03/2019"/>
    <n v="1956.73"/>
    <x v="0"/>
    <n v="8"/>
    <n v="15653.84"/>
  </r>
  <r>
    <n v="25"/>
    <s v="19-00068/PA"/>
    <s v="31/01/2019"/>
    <n v="846.44"/>
    <d v="2019-02-28T00:00:00"/>
    <s v="20/03/2019"/>
    <n v="846.44"/>
    <x v="0"/>
    <n v="20"/>
    <n v="16928.800000000003"/>
  </r>
  <r>
    <n v="26"/>
    <s v="19-00072/PA"/>
    <s v="31/01/2019"/>
    <n v="57.26"/>
    <d v="2019-02-28T00:00:00"/>
    <s v="14/03/2019"/>
    <n v="57.26"/>
    <x v="0"/>
    <n v="14"/>
    <n v="801.64"/>
  </r>
  <r>
    <n v="27"/>
    <s v="3/PA"/>
    <s v="01/02/2019"/>
    <n v="302.67"/>
    <d v="2019-03-01T00:00:00"/>
    <s v="08/03/2019"/>
    <n v="302.67"/>
    <x v="0"/>
    <n v="7"/>
    <n v="2118.69"/>
  </r>
  <r>
    <n v="28"/>
    <s v="ATTPA 1_19"/>
    <s v="01/02/2019"/>
    <n v="9888.4500000000007"/>
    <s v="01/02/2019"/>
    <s v="05/02/2019"/>
    <n v="8329.74"/>
    <x v="0"/>
    <n v="4"/>
    <n v="39553.800000000003"/>
  </r>
  <r>
    <n v="29"/>
    <s v="2019321004932"/>
    <s v="02/02/2019"/>
    <n v="760"/>
    <d v="2019-03-02T00:00:00"/>
    <s v="01/03/2019"/>
    <n v="760"/>
    <x v="0"/>
    <n v="-1"/>
    <n v="-760"/>
  </r>
  <r>
    <n v="30"/>
    <s v="V119002842"/>
    <s v="05/02/2019"/>
    <n v="1693.3"/>
    <d v="2019-03-05T00:00:00"/>
    <s v="11/03/2019"/>
    <n v="1693.3"/>
    <x v="0"/>
    <n v="6"/>
    <n v="10159.799999999999"/>
  </r>
  <r>
    <n v="31"/>
    <s v="8719034491"/>
    <s v="06/02/2019"/>
    <n v="377.8"/>
    <s v="06/03/2019"/>
    <s v="08/03/2019"/>
    <n v="377.8"/>
    <x v="0"/>
    <n v="2"/>
    <n v="755.6"/>
  </r>
  <r>
    <n v="32"/>
    <s v="FATTPA 3_19"/>
    <s v="07/02/2019"/>
    <n v="368.7"/>
    <s v="07/02/2019"/>
    <s v="25/02/2019"/>
    <n v="368.7"/>
    <x v="0"/>
    <n v="18"/>
    <n v="6636.5999999999995"/>
  </r>
  <r>
    <n v="33"/>
    <s v="003012781199"/>
    <s v="12/02/2019"/>
    <n v="932.43"/>
    <s v="19/03/2019"/>
    <s v="22/03/2019"/>
    <n v="932.43"/>
    <x v="0"/>
    <n v="3"/>
    <n v="2797.29"/>
  </r>
  <r>
    <n v="34"/>
    <s v="8719039866"/>
    <s v="12/02/2019"/>
    <n v="4.5"/>
    <s v="12/03/2019"/>
    <s v="20/03/2019"/>
    <n v="4.5"/>
    <x v="0"/>
    <n v="8"/>
    <n v="36"/>
  </r>
  <r>
    <n v="35"/>
    <s v="056X20191V6000059"/>
    <s v="14/02/2019"/>
    <n v="73.599999999999994"/>
    <d v="2019-03-14T00:00:00"/>
    <s v="15/03/2019"/>
    <n v="73.599999999999994"/>
    <x v="0"/>
    <n v="1"/>
    <n v="73.599999999999994"/>
  </r>
  <r>
    <n v="36"/>
    <s v="2019100043"/>
    <s v="14/02/2019"/>
    <n v="100"/>
    <s v="14/03/2019"/>
    <s v="20/03/2019"/>
    <n v="100"/>
    <x v="0"/>
    <n v="6"/>
    <n v="600"/>
  </r>
  <r>
    <n v="37"/>
    <s v="FV0031/19"/>
    <s v="14/02/2019"/>
    <n v="1320"/>
    <d v="2019-03-14T00:00:00"/>
    <s v="01/03/2019"/>
    <n v="1320"/>
    <x v="0"/>
    <n v="-13"/>
    <n v="-17160"/>
  </r>
  <r>
    <n v="38"/>
    <s v="1/PA"/>
    <s v="20/02/2019"/>
    <n v="1700"/>
    <s v="31/03/2019"/>
    <s v="01/03/2019"/>
    <n v="1190"/>
    <x v="0"/>
    <n v="-30"/>
    <n v="-51000"/>
  </r>
  <r>
    <n v="39"/>
    <s v="2/2019"/>
    <s v="22/02/2019"/>
    <n v="130066.9"/>
    <d v="2019-03-22T00:00:00"/>
    <s v="01/03/2019"/>
    <n v="130066.9"/>
    <x v="0"/>
    <n v="-21"/>
    <n v="-2731404.9"/>
  </r>
  <r>
    <n v="40"/>
    <s v="6662503463"/>
    <s v="04/03/2019"/>
    <n v="128.08000000000001"/>
    <s v="30/04/2019"/>
    <s v="22/03/2019"/>
    <n v="128.08000000000001"/>
    <x v="0"/>
    <n v="-39"/>
    <n v="-4995.1200000000008"/>
  </r>
  <r>
    <n v="41"/>
    <s v="6662503464"/>
    <s v="04/03/2019"/>
    <n v="12138.91"/>
    <s v="30/04/2019"/>
    <s v="22/03/2019"/>
    <n v="12138.91"/>
    <x v="0"/>
    <n v="-39"/>
    <n v="-473417.49"/>
  </r>
  <r>
    <n v="42"/>
    <s v="IIT9002886"/>
    <s v="07/03/2019"/>
    <n v="11938.7"/>
    <s v="07/04/2019"/>
    <s v="19/03/2019"/>
    <n v="11938.7"/>
    <x v="0"/>
    <n v="-19"/>
    <n v="-226835.30000000002"/>
  </r>
  <r>
    <n v="43"/>
    <s v="IIT9002887"/>
    <s v="07/03/2019"/>
    <n v="1027.29"/>
    <s v="07/04/2019"/>
    <s v="19/03/2019"/>
    <n v="1027.29"/>
    <x v="0"/>
    <n v="-19"/>
    <n v="-19518.509999999998"/>
  </r>
  <r>
    <n v="44"/>
    <s v="IIT9002888"/>
    <s v="07/03/2019"/>
    <n v="631.08000000000004"/>
    <s v="07/04/2019"/>
    <s v="19/03/2019"/>
    <n v="631.08000000000004"/>
    <x v="0"/>
    <n v="-19"/>
    <n v="-11990.52"/>
  </r>
  <r>
    <n v="45"/>
    <s v="IIT9002889"/>
    <s v="07/03/2019"/>
    <n v="12079.23"/>
    <s v="07/04/2019"/>
    <s v="19/03/2019"/>
    <n v="12079.23"/>
    <x v="0"/>
    <n v="-19"/>
    <n v="-229505.37"/>
  </r>
  <r>
    <n v="46"/>
    <s v="IIT9002890"/>
    <s v="07/03/2019"/>
    <n v="994.93"/>
    <s v="07/04/2019"/>
    <s v="19/03/2019"/>
    <n v="994.93"/>
    <x v="0"/>
    <n v="-19"/>
    <n v="-18903.669999999998"/>
  </r>
  <r>
    <n v="47"/>
    <s v="IIT9002891"/>
    <s v="07/03/2019"/>
    <n v="621.22"/>
    <s v="07/04/2019"/>
    <s v="19/03/2019"/>
    <n v="621.22"/>
    <x v="0"/>
    <n v="-19"/>
    <n v="-11803.18"/>
  </r>
  <r>
    <n v="48"/>
    <s v="IIT9002892"/>
    <s v="07/03/2019"/>
    <n v="12294.02"/>
    <s v="07/04/2019"/>
    <s v="19/03/2019"/>
    <n v="12294.02"/>
    <x v="0"/>
    <n v="-19"/>
    <n v="-233586.38"/>
  </r>
  <r>
    <n v="49"/>
    <s v="IIT9002893"/>
    <s v="07/03/2019"/>
    <n v="596.94000000000005"/>
    <s v="07/04/2019"/>
    <s v="19/03/2019"/>
    <n v="596.94000000000005"/>
    <x v="0"/>
    <n v="-19"/>
    <n v="-11341.86"/>
  </r>
  <r>
    <n v="50"/>
    <s v="IIT9002894"/>
    <s v="07/03/2019"/>
    <n v="946.8"/>
    <s v="07/04/2019"/>
    <s v="19/03/2019"/>
    <n v="946.8"/>
    <x v="0"/>
    <n v="-19"/>
    <n v="-17989.2"/>
  </r>
  <r>
    <n v="51"/>
    <s v="IIT9002895"/>
    <s v="07/03/2019"/>
    <n v="12633.99"/>
    <s v="07/04/2019"/>
    <s v="19/03/2019"/>
    <n v="12633.99"/>
    <x v="0"/>
    <n v="-19"/>
    <n v="-240045.81"/>
  </r>
  <r>
    <n v="52"/>
    <s v="IIT9002896"/>
    <s v="07/03/2019"/>
    <n v="928.01"/>
    <s v="07/04/2019"/>
    <s v="19/03/2019"/>
    <n v="928.01"/>
    <x v="0"/>
    <n v="-19"/>
    <n v="-17632.189999999999"/>
  </r>
  <r>
    <n v="53"/>
    <s v="IIT9002897"/>
    <s v="07/03/2019"/>
    <n v="590.4"/>
    <s v="07/04/2019"/>
    <s v="19/03/2019"/>
    <n v="590.4"/>
    <x v="0"/>
    <n v="-19"/>
    <n v="-11217.6"/>
  </r>
  <r>
    <n v="54"/>
    <s v="FATTPA 4_19"/>
    <s v="11/03/2019"/>
    <n v="19430.32"/>
    <s v="11/04/2019"/>
    <s v="14/03/2019"/>
    <n v="16367.53"/>
    <x v="0"/>
    <n v="-28"/>
    <n v="-544048.96"/>
  </r>
  <r>
    <n v="55"/>
    <s v="FATTPA 4_19"/>
    <s v="11/03/2019"/>
    <n v="344.12"/>
    <s v="11/03/2019"/>
    <s v="22/03/2019"/>
    <n v="344.12"/>
    <x v="0"/>
    <n v="11"/>
    <n v="3785.32"/>
  </r>
  <r>
    <n v="56"/>
    <s v="FATTPA 5_19"/>
    <s v="11/03/2019"/>
    <n v="44049.98"/>
    <s v="11/04/2019"/>
    <s v="20/03/2019"/>
    <n v="37113.980000000003"/>
    <x v="0"/>
    <n v="-22"/>
    <n v="-969099.56"/>
  </r>
  <r>
    <n v="57"/>
    <s v="0054030531"/>
    <s v="13/03/2019"/>
    <n v="2200"/>
    <s v="30/04/2019"/>
    <s v="27/03/2019"/>
    <n v="2200"/>
    <x v="0"/>
    <n v="-34"/>
    <n v="-74800"/>
  </r>
  <r>
    <n v="58"/>
    <s v="317"/>
    <s v="18/03/2019"/>
    <n v="2120"/>
    <s v="18/03/2019"/>
    <s v="08/03/2019"/>
    <n v="2120"/>
    <x v="0"/>
    <n v="-10"/>
    <n v="-21200"/>
  </r>
  <r>
    <n v="59"/>
    <s v="28/RV"/>
    <s v="02/04/2019"/>
    <n v="350"/>
    <s v="02/04/2019"/>
    <s v="29/03/2019"/>
    <n v="350"/>
    <x v="0"/>
    <n v="-4"/>
    <n v="-1400"/>
  </r>
  <r>
    <n v="60"/>
    <s v="3301000176"/>
    <s v="01/05/2018"/>
    <n v="3203.07"/>
    <s v="09/04/2019"/>
    <s v="09/04/2019"/>
    <n v="3203.07"/>
    <x v="1"/>
    <n v="0"/>
    <n v="0"/>
  </r>
  <r>
    <n v="61"/>
    <s v="1328"/>
    <s v="25/01/2019"/>
    <n v="300"/>
    <d v="2019-03-25T00:00:00"/>
    <s v="03/04/2019"/>
    <n v="300"/>
    <x v="1"/>
    <n v="9"/>
    <n v="2700"/>
  </r>
  <r>
    <n v="62"/>
    <s v="FATTPA 1_18"/>
    <s v="15/06/2018"/>
    <n v="2727.27"/>
    <s v="12/04/2019"/>
    <s v="12/04/2019"/>
    <n v="2727.27"/>
    <x v="1"/>
    <n v="0"/>
    <n v="0"/>
  </r>
  <r>
    <n v="63"/>
    <s v="FATTPA 2_18"/>
    <s v="15/06/2018"/>
    <n v="2727.27"/>
    <s v="12/04/2019"/>
    <s v="12/04/2019"/>
    <n v="2727.27"/>
    <x v="1"/>
    <n v="0"/>
    <n v="0"/>
  </r>
  <r>
    <n v="64"/>
    <s v="FATTPA 3_18"/>
    <s v="15/06/2018"/>
    <n v="2727.27"/>
    <s v="12/04/2019"/>
    <s v="12/04/2019"/>
    <n v="640"/>
    <x v="1"/>
    <n v="0"/>
    <n v="0"/>
  </r>
  <r>
    <n v="65"/>
    <s v="576"/>
    <s v="23/01/2019"/>
    <n v="300"/>
    <d v="2019-03-23T00:00:00"/>
    <s v="03/04/2019"/>
    <n v="300"/>
    <x v="1"/>
    <n v="11"/>
    <n v="3300"/>
  </r>
  <r>
    <n v="66"/>
    <s v="8019018225"/>
    <s v="12/02/2019"/>
    <n v="3.3"/>
    <s v="13/04/2019"/>
    <s v="03/04/2019"/>
    <n v="3.3"/>
    <x v="1"/>
    <n v="-10"/>
    <n v="-33"/>
  </r>
  <r>
    <n v="67"/>
    <s v="8719039753"/>
    <s v="12/02/2019"/>
    <n v="120.33"/>
    <s v="12/04/2019"/>
    <s v="03/04/2019"/>
    <n v="120.33"/>
    <x v="1"/>
    <n v="-9"/>
    <n v="-1082.97"/>
  </r>
  <r>
    <n v="68"/>
    <s v="8A00126095"/>
    <s v="06/02/2019"/>
    <n v="3.98"/>
    <s v="30/04/2019"/>
    <s v="03/05/2019"/>
    <n v="3.98"/>
    <x v="1"/>
    <n v="3"/>
    <n v="11.94"/>
  </r>
  <r>
    <n v="69"/>
    <s v="8W00092973"/>
    <s v="06/02/2019"/>
    <n v="24.77"/>
    <s v="30/04/2019"/>
    <s v="03/05/2019"/>
    <n v="24.77"/>
    <x v="1"/>
    <n v="3"/>
    <n v="74.31"/>
  </r>
  <r>
    <n v="70"/>
    <s v="8W00094267"/>
    <s v="06/02/2019"/>
    <n v="142.72"/>
    <s v="30/04/2019"/>
    <s v="03/05/2019"/>
    <n v="142.72"/>
    <x v="1"/>
    <n v="3"/>
    <n v="428.15999999999997"/>
  </r>
  <r>
    <n v="71"/>
    <s v="V119004865"/>
    <s v="04/03/2019"/>
    <n v="1859.76"/>
    <d v="2019-04-11T00:00:00"/>
    <s v="10/04/2019"/>
    <n v="1859.76"/>
    <x v="1"/>
    <n v="-1"/>
    <n v="-1859.76"/>
  </r>
  <r>
    <n v="72"/>
    <s v="8719086259"/>
    <s v="21/03/2019"/>
    <n v="9.83"/>
    <s v="21/04/2019"/>
    <s v="03/04/2019"/>
    <n v="9.83"/>
    <x v="1"/>
    <n v="-18"/>
    <n v="-176.94"/>
  </r>
  <r>
    <n v="73"/>
    <s v="056X20191V6000067"/>
    <s v="15/03/2019"/>
    <n v="128"/>
    <d v="2019-04-15T00:00:00"/>
    <s v="12/04/2019"/>
    <n v="128"/>
    <x v="1"/>
    <n v="-3"/>
    <n v="-384"/>
  </r>
  <r>
    <n v="74"/>
    <s v="5/01"/>
    <s v="22/02/2019"/>
    <n v="1660"/>
    <s v="31/03/2019"/>
    <s v="03/04/2019"/>
    <n v="1660"/>
    <x v="1"/>
    <n v="3"/>
    <n v="4980"/>
  </r>
  <r>
    <n v="75"/>
    <s v="264"/>
    <s v="15/01/2019"/>
    <n v="300"/>
    <s v="15/03/2019"/>
    <s v="03/04/2019"/>
    <n v="300"/>
    <x v="1"/>
    <n v="19"/>
    <n v="5700"/>
  </r>
  <r>
    <n v="76"/>
    <s v="FATTPA 14_19"/>
    <s v="28/02/2019"/>
    <n v="1000"/>
    <s v="28/03/2019"/>
    <s v="03/04/2019"/>
    <n v="1000"/>
    <x v="1"/>
    <n v="6"/>
    <n v="6000"/>
  </r>
  <r>
    <n v="77"/>
    <s v="161/2019"/>
    <s v="25/01/2019"/>
    <n v="1220.6199999999999"/>
    <s v="31/03/2019"/>
    <s v="03/04/2019"/>
    <n v="1220.6199999999999"/>
    <x v="1"/>
    <n v="3"/>
    <n v="3661.8599999999997"/>
  </r>
  <r>
    <n v="78"/>
    <s v="IIT9001577"/>
    <s v="11/02/2019"/>
    <n v="1000"/>
    <s v="31/03/2019"/>
    <s v="02/04/2019"/>
    <n v="1000"/>
    <x v="1"/>
    <n v="2"/>
    <n v="2000"/>
  </r>
  <r>
    <n v="79"/>
    <s v="IIT9001578"/>
    <s v="11/02/2019"/>
    <n v="1000"/>
    <s v="31/03/2019"/>
    <s v="02/04/2019"/>
    <n v="1000"/>
    <x v="1"/>
    <n v="2"/>
    <n v="2000"/>
  </r>
  <r>
    <n v="80"/>
    <s v="4/01"/>
    <s v="19/02/2019"/>
    <n v="320"/>
    <s v="31/03/2019"/>
    <s v="03/04/2019"/>
    <n v="320"/>
    <x v="1"/>
    <n v="3"/>
    <n v="960"/>
  </r>
  <r>
    <n v="81"/>
    <s v="577"/>
    <s v="23/01/2019"/>
    <n v="300"/>
    <d v="2019-03-23T00:00:00"/>
    <s v="03/04/2019"/>
    <n v="300"/>
    <x v="1"/>
    <n v="11"/>
    <n v="3300"/>
  </r>
  <r>
    <n v="82"/>
    <s v="000044"/>
    <s v="13/02/2019"/>
    <n v="485.46"/>
    <d v="2019-03-13T00:00:00"/>
    <s v="03/04/2019"/>
    <n v="485.46"/>
    <x v="1"/>
    <n v="21"/>
    <n v="10194.66"/>
  </r>
  <r>
    <n v="83"/>
    <s v="617"/>
    <s v="01/03/2019"/>
    <n v="400.46"/>
    <s v="01/03/2019"/>
    <s v="09/04/2019"/>
    <n v="400.46"/>
    <x v="1"/>
    <n v="39"/>
    <n v="15617.939999999999"/>
  </r>
  <r>
    <n v="84"/>
    <s v="19-0179"/>
    <s v="22/02/2019"/>
    <n v="300"/>
    <s v="22/03/2019"/>
    <s v="03/04/2019"/>
    <n v="300"/>
    <x v="1"/>
    <n v="12"/>
    <n v="3600"/>
  </r>
  <r>
    <n v="85"/>
    <s v="32/PA-2019"/>
    <s v="25/02/2019"/>
    <n v="610"/>
    <s v="25/03/2019"/>
    <s v="03/04/2019"/>
    <n v="610"/>
    <x v="1"/>
    <n v="9"/>
    <n v="5490"/>
  </r>
  <r>
    <n v="86"/>
    <s v="8719061139"/>
    <s v="27/02/2019"/>
    <n v="6.38"/>
    <s v="27/03/2019"/>
    <s v="03/04/2019"/>
    <n v="6.38"/>
    <x v="1"/>
    <n v="7"/>
    <n v="44.66"/>
  </r>
  <r>
    <n v="87"/>
    <s v="7/01"/>
    <s v="28/02/2019"/>
    <n v="328.5"/>
    <s v="31/03/2019"/>
    <s v="03/04/2019"/>
    <n v="328.5"/>
    <x v="1"/>
    <n v="3"/>
    <n v="985.5"/>
  </r>
  <r>
    <n v="88"/>
    <s v="6/PA"/>
    <s v="06/03/2019"/>
    <n v="339.2"/>
    <d v="2019-04-06T00:00:00"/>
    <s v="03/04/2019"/>
    <n v="339.2"/>
    <x v="1"/>
    <n v="-3"/>
    <n v="-1017.5999999999999"/>
  </r>
  <r>
    <n v="89"/>
    <s v="19-0160"/>
    <s v="21/02/2019"/>
    <n v="320"/>
    <s v="21/03/2019"/>
    <s v="03/04/2019"/>
    <n v="320"/>
    <x v="1"/>
    <n v="13"/>
    <n v="4160"/>
  </r>
  <r>
    <n v="90"/>
    <s v="10/2019"/>
    <s v="28/02/2019"/>
    <n v="1831.38"/>
    <s v="28/03/2019"/>
    <s v="03/04/2019"/>
    <n v="1831.38"/>
    <x v="1"/>
    <n v="6"/>
    <n v="10988.28"/>
  </r>
  <r>
    <n v="91"/>
    <s v="19000006 D"/>
    <s v="11/03/2019"/>
    <n v="9000"/>
    <s v="10/04/2019"/>
    <s v="03/04/2019"/>
    <n v="9000"/>
    <x v="1"/>
    <n v="-7"/>
    <n v="-63000"/>
  </r>
  <r>
    <n v="92"/>
    <s v="000065"/>
    <s v="05/03/2019"/>
    <n v="125.8"/>
    <s v="05/04/2019"/>
    <s v="03/04/2019"/>
    <n v="125.8"/>
    <x v="1"/>
    <n v="-2"/>
    <n v="-251.6"/>
  </r>
  <r>
    <n v="93"/>
    <s v="9321010892"/>
    <s v="02/03/2019"/>
    <n v="840"/>
    <d v="2019-04-02T00:00:00"/>
    <s v="03/04/2019"/>
    <n v="840"/>
    <x v="1"/>
    <n v="1"/>
    <n v="840"/>
  </r>
  <r>
    <n v="94"/>
    <s v="60M"/>
    <s v="07/03/2019"/>
    <n v="1641.9"/>
    <s v="08/04/2019"/>
    <s v="03/04/2019"/>
    <n v="1641.9"/>
    <x v="1"/>
    <n v="-5"/>
    <n v="-8209.5"/>
  </r>
  <r>
    <n v="95"/>
    <s v="000072"/>
    <s v="12/03/2019"/>
    <n v="310"/>
    <s v="12/04/2019"/>
    <s v="03/04/2019"/>
    <n v="310"/>
    <x v="1"/>
    <n v="-9"/>
    <n v="-2790"/>
  </r>
  <r>
    <n v="96"/>
    <s v="19-00286/6L"/>
    <s v="28/02/2019"/>
    <n v="169.74"/>
    <d v="2019-03-28T00:00:00"/>
    <s v="09/04/2019"/>
    <n v="169.74"/>
    <x v="1"/>
    <n v="12"/>
    <n v="2036.88"/>
  </r>
  <r>
    <n v="97"/>
    <s v="3 "/>
    <s v="20/02/2019"/>
    <n v="1189.5"/>
    <s v="03/05/2019"/>
    <s v="03/05/2019"/>
    <n v="1002"/>
    <x v="1"/>
    <n v="0"/>
    <n v="0"/>
  </r>
  <r>
    <n v="98"/>
    <s v="26E"/>
    <s v="11/03/2019"/>
    <n v="2431.87"/>
    <d v="2019-04-11T00:00:00"/>
    <s v="18/04/2019"/>
    <n v="2048.54"/>
    <x v="1"/>
    <n v="7"/>
    <n v="17023.09"/>
  </r>
  <r>
    <n v="99"/>
    <s v="57"/>
    <s v="08/03/2019"/>
    <n v="623.6"/>
    <s v="08/04/2019"/>
    <s v="09/04/2019"/>
    <n v="547.6"/>
    <x v="1"/>
    <n v="1"/>
    <n v="623.6"/>
  </r>
  <r>
    <n v="100"/>
    <s v="FATTPA 8_19"/>
    <s v="04/04/2019"/>
    <n v="405.57"/>
    <s v="04/04/2019"/>
    <s v="10/04/2019"/>
    <n v="405.57"/>
    <x v="1"/>
    <n v="6"/>
    <n v="2433.42"/>
  </r>
  <r>
    <n v="101"/>
    <s v="003013953842"/>
    <s v="07/03/2019"/>
    <n v="1177.57"/>
    <s v="11/04/2019"/>
    <s v="10/04/2019"/>
    <n v="1177.57"/>
    <x v="1"/>
    <n v="-1"/>
    <n v="-1177.57"/>
  </r>
  <r>
    <n v="102"/>
    <s v="7X00567354"/>
    <s v="14/02/2019"/>
    <n v="2799.2"/>
    <s v="26/04/2019"/>
    <s v="23/04/2019"/>
    <n v="2799.2"/>
    <x v="1"/>
    <n v="-3"/>
    <n v="-8397.5999999999985"/>
  </r>
  <r>
    <n v="103"/>
    <s v="260/2019"/>
    <s v="06/02/2019"/>
    <n v="6411"/>
    <s v="30/04/2019"/>
    <s v="03/05/2019"/>
    <n v="6411"/>
    <x v="1"/>
    <n v="3"/>
    <n v="19233"/>
  </r>
  <r>
    <n v="104"/>
    <s v="19-0223"/>
    <s v="04/03/2019"/>
    <n v="190"/>
    <s v="30/04/2019"/>
    <s v="03/05/2019"/>
    <n v="190"/>
    <x v="1"/>
    <n v="3"/>
    <n v="570"/>
  </r>
  <r>
    <n v="105"/>
    <s v="2019321012613"/>
    <s v="02/04/2019"/>
    <n v="680"/>
    <d v="2019-05-02T00:00:00"/>
    <s v="03/05/2019"/>
    <n v="680"/>
    <x v="1"/>
    <n v="1"/>
    <n v="680"/>
  </r>
  <r>
    <n v="106"/>
    <s v="4175"/>
    <s v="19/02/2019"/>
    <n v="150"/>
    <s v="19/04/2019"/>
    <s v="03/05/2019"/>
    <n v="150"/>
    <x v="1"/>
    <n v="14"/>
    <n v="2100"/>
  </r>
  <r>
    <n v="107"/>
    <s v="4296"/>
    <s v="22/02/2019"/>
    <n v="300"/>
    <s v="22/04/2019"/>
    <s v="03/05/2019"/>
    <n v="300"/>
    <x v="1"/>
    <n v="11"/>
    <n v="3300"/>
  </r>
  <r>
    <n v="108"/>
    <s v="19-0342"/>
    <s v="27/03/2019"/>
    <n v="455"/>
    <s v="27/04/2019"/>
    <s v="03/05/2019"/>
    <n v="455"/>
    <x v="1"/>
    <n v="6"/>
    <n v="2730"/>
  </r>
  <r>
    <n v="109"/>
    <s v="5023"/>
    <s v="26/02/2019"/>
    <n v="300"/>
    <s v="26/04/2019"/>
    <s v="03/05/2019"/>
    <n v="300"/>
    <x v="1"/>
    <n v="7"/>
    <n v="2100"/>
  </r>
  <r>
    <n v="110"/>
    <s v="5022"/>
    <s v="26/02/2019"/>
    <n v="300"/>
    <s v="26/04/2019"/>
    <s v="03/05/2019"/>
    <n v="300"/>
    <x v="1"/>
    <n v="7"/>
    <n v="2100"/>
  </r>
  <r>
    <n v="111"/>
    <s v="000524/PA"/>
    <s v="26/03/2019"/>
    <n v="2647.4"/>
    <s v="26/05/2019"/>
    <s v="03/05/2019"/>
    <n v="2647.4"/>
    <x v="1"/>
    <n v="-23"/>
    <n v="-60890.200000000004"/>
  </r>
  <r>
    <n v="112"/>
    <s v="1914000132"/>
    <s v="29/03/2019"/>
    <n v="549.6"/>
    <s v="30/04/2019"/>
    <s v="03/05/2019"/>
    <n v="549.6"/>
    <x v="1"/>
    <n v="3"/>
    <n v="1648.8000000000002"/>
  </r>
  <r>
    <n v="113"/>
    <s v="19FVD-03688"/>
    <s v="29/03/2019"/>
    <n v="150"/>
    <s v="30/04/2019"/>
    <s v="03/05/2019"/>
    <n v="150"/>
    <x v="1"/>
    <n v="3"/>
    <n v="450"/>
  </r>
  <r>
    <n v="114"/>
    <s v="000115-0CI I"/>
    <s v="28/03/2019"/>
    <n v="551"/>
    <s v="28/04/2019"/>
    <s v="03/05/2019"/>
    <n v="551"/>
    <x v="1"/>
    <n v="5"/>
    <n v="2755"/>
  </r>
  <r>
    <n v="115"/>
    <s v="FATTPA 32_19"/>
    <s v="31/03/2019"/>
    <n v="900"/>
    <s v="30/04/2019"/>
    <s v="03/05/2019"/>
    <n v="900"/>
    <x v="1"/>
    <n v="3"/>
    <n v="2700"/>
  </r>
  <r>
    <n v="116"/>
    <s v="16/2019"/>
    <s v="31/03/2019"/>
    <n v="1831.38"/>
    <s v="30/04/2019"/>
    <s v="03/05/2019"/>
    <n v="1831.38"/>
    <x v="1"/>
    <n v="3"/>
    <n v="5494.14"/>
  </r>
  <r>
    <n v="117"/>
    <s v="19-0244"/>
    <s v="15/03/2019"/>
    <n v="2685"/>
    <s v="30/04/2019"/>
    <s v="03/05/2019"/>
    <n v="2685"/>
    <x v="1"/>
    <n v="3"/>
    <n v="8055"/>
  </r>
  <r>
    <n v="118"/>
    <s v="240"/>
    <s v="04/04/2019"/>
    <n v="15002"/>
    <s v="04/05/2019"/>
    <s v="03/05/2019"/>
    <n v="15002"/>
    <x v="1"/>
    <n v="-1"/>
    <n v="-15002"/>
  </r>
  <r>
    <n v="119"/>
    <s v="V119007955"/>
    <s v="08/04/2019"/>
    <n v="2003.26"/>
    <d v="2019-04-15T00:00:00"/>
    <s v="14/05/2019"/>
    <n v="2003.26"/>
    <x v="1"/>
    <n v="29"/>
    <n v="58094.54"/>
  </r>
  <r>
    <n v="120"/>
    <s v="12/PA"/>
    <s v="10/04/2019"/>
    <n v="339.2"/>
    <d v="2019-05-10T00:00:00"/>
    <s v="20/05/2019"/>
    <n v="339.2"/>
    <x v="1"/>
    <n v="10"/>
    <n v="3392"/>
  </r>
  <r>
    <n v="121"/>
    <s v="00050-1226"/>
    <s v="04/02/2019"/>
    <n v="3203.07"/>
    <s v="14/05/2019"/>
    <s v="14/05/2019"/>
    <n v="3203.07"/>
    <x v="1"/>
    <n v="0"/>
    <n v="0"/>
  </r>
  <r>
    <n v="122"/>
    <s v="51900001"/>
    <s v="24/01/2019"/>
    <n v="171.82"/>
    <d v="2019-05-04T00:00:00"/>
    <s v="15/05/2019"/>
    <n v="171.82"/>
    <x v="1"/>
    <n v="11"/>
    <n v="1890.02"/>
  </r>
  <r>
    <n v="123"/>
    <s v="51900002"/>
    <s v="24/01/2019"/>
    <n v="171.82"/>
    <d v="2019-05-04T00:00:00"/>
    <s v="15/05/2019"/>
    <n v="171.82"/>
    <x v="1"/>
    <n v="11"/>
    <n v="1890.02"/>
  </r>
  <r>
    <n v="124"/>
    <s v="3/2019"/>
    <s v="13/05/2019"/>
    <n v="246270.42"/>
    <s v="13/06/2019"/>
    <s v="15/05/2019"/>
    <n v="246270.42"/>
    <x v="1"/>
    <n v="-29"/>
    <n v="-7141842.1800000006"/>
  </r>
  <r>
    <n v="125"/>
    <s v="8719116226"/>
    <s v="10/04/2019"/>
    <n v="10"/>
    <s v="10/05/2019"/>
    <s v="20/05/2019"/>
    <n v="9"/>
    <x v="1"/>
    <n v="10"/>
    <n v="100"/>
  </r>
  <r>
    <n v="126"/>
    <s v="19-00157/PA"/>
    <s v="16/04/2019"/>
    <n v="95.3"/>
    <s v="16/05/2019"/>
    <s v="20/05/2019"/>
    <n v="95.3"/>
    <x v="1"/>
    <n v="4"/>
    <n v="381.2"/>
  </r>
  <r>
    <n v="127"/>
    <s v="8719119003"/>
    <s v="16/04/2019"/>
    <n v="7.96"/>
    <s v="16/05/2019"/>
    <s v="20/05/2019"/>
    <n v="7.96"/>
    <x v="1"/>
    <n v="4"/>
    <n v="31.84"/>
  </r>
  <r>
    <n v="128"/>
    <s v="79"/>
    <s v="09/04/2019"/>
    <n v="2738.64"/>
    <s v="09/05/2019"/>
    <s v="20/05/2019"/>
    <n v="2331.34"/>
    <x v="1"/>
    <n v="11"/>
    <n v="30125.039999999997"/>
  </r>
  <r>
    <n v="129"/>
    <s v="1014"/>
    <s v="06/04/2019"/>
    <n v="355.66"/>
    <s v="06/05/2019"/>
    <s v="22/05/2019"/>
    <n v="353.2"/>
    <x v="1"/>
    <n v="16"/>
    <n v="5690.56"/>
  </r>
  <r>
    <n v="130"/>
    <s v="12"/>
    <s v="15/04/2019"/>
    <n v="25577.599999999999"/>
    <s v="15/05/2019"/>
    <s v="20/05/2019"/>
    <n v="25277.599999999999"/>
    <x v="1"/>
    <n v="5"/>
    <n v="127888"/>
  </r>
  <r>
    <n v="131"/>
    <s v="3301000469"/>
    <s v="03/12/2018"/>
    <n v="76585.009999999995"/>
    <d v="2019-05-07T00:00:00"/>
    <s v="20/05/2019"/>
    <n v="76585.009999999995"/>
    <x v="1"/>
    <n v="13"/>
    <n v="995605.12999999989"/>
  </r>
  <r>
    <n v="132"/>
    <s v="3301000111-1226"/>
    <s v="04/03/2019"/>
    <n v="76585.009999999995"/>
    <d v="2019-06-05T00:00:00"/>
    <s v="20/05/2019"/>
    <n v="76585.009999999995"/>
    <x v="1"/>
    <n v="-16"/>
    <n v="-1225360.1599999999"/>
  </r>
  <r>
    <n v="133"/>
    <s v="FATTPA 11_19"/>
    <s v="10/05/2019"/>
    <n v="282.67"/>
    <s v="10/05/2019"/>
    <s v="23/05/2019"/>
    <n v="282.67"/>
    <x v="1"/>
    <n v="13"/>
    <n v="3674.71"/>
  </r>
  <r>
    <n v="134"/>
    <s v="FPA 67/19"/>
    <s v="08/04/2019"/>
    <n v="1671.4"/>
    <s v="08/05/2019"/>
    <s v="22/05/2019"/>
    <n v="1671.4"/>
    <x v="1"/>
    <n v="14"/>
    <n v="23399.600000000002"/>
  </r>
  <r>
    <n v="135"/>
    <s v="FATTPA 52_19"/>
    <s v="30/04/2019"/>
    <n v="1800"/>
    <s v="31/05/2019"/>
    <s v="04/06/2019"/>
    <n v="1800"/>
    <x v="1"/>
    <n v="4"/>
    <n v="7200"/>
  </r>
  <r>
    <n v="136"/>
    <s v="5/225"/>
    <s v="12/04/2019"/>
    <n v="12000"/>
    <s v="12/06/2019"/>
    <s v="04/06/2019"/>
    <n v="12000"/>
    <x v="1"/>
    <n v="-8"/>
    <n v="-96000"/>
  </r>
  <r>
    <n v="137"/>
    <s v="2019321016616"/>
    <s v="02/05/2019"/>
    <n v="680"/>
    <s v="02/06/2019"/>
    <s v="04/06/2019"/>
    <n v="680"/>
    <x v="1"/>
    <n v="2"/>
    <n v="1360"/>
  </r>
  <r>
    <n v="138"/>
    <s v="0012000823"/>
    <s v="15/04/2019"/>
    <n v="260"/>
    <s v="31/05/2019"/>
    <s v="30/05/2019"/>
    <n v="260"/>
    <x v="1"/>
    <n v="-1"/>
    <n v="-260"/>
  </r>
  <r>
    <n v="139"/>
    <s v="8"/>
    <s v="06/05/2019"/>
    <n v="1189.5"/>
    <s v="06/06/2019"/>
    <s v="04/06/2019"/>
    <n v="1002"/>
    <x v="1"/>
    <n v="-2"/>
    <n v="-2379"/>
  </r>
  <r>
    <n v="140"/>
    <s v="84"/>
    <s v="26/04/2019"/>
    <n v="112.24"/>
    <s v="26/05/2019"/>
    <s v="04/06/2019"/>
    <n v="93.84"/>
    <x v="1"/>
    <n v="9"/>
    <n v="1010.16"/>
  </r>
  <r>
    <n v="141"/>
    <s v="999 A"/>
    <s v="06/05/2019"/>
    <n v="250"/>
    <s v="06/06/2019"/>
    <s v="04/06/2019"/>
    <n v="220"/>
    <x v="1"/>
    <n v="-2"/>
    <n v="-500"/>
  </r>
  <r>
    <n v="142"/>
    <s v="7878"/>
    <s v="28/03/2019"/>
    <n v="300"/>
    <s v="28/05/2019"/>
    <s v="04/06/2019"/>
    <n v="300"/>
    <x v="1"/>
    <n v="7"/>
    <n v="2100"/>
  </r>
  <r>
    <n v="143"/>
    <s v="056X20191V6000078"/>
    <s v="15/04/2019"/>
    <n v="144"/>
    <s v="15/05/2019"/>
    <s v="13/05/2019"/>
    <n v="144"/>
    <x v="1"/>
    <n v="-2"/>
    <n v="-288"/>
  </r>
  <r>
    <n v="144"/>
    <s v="21/2019"/>
    <s v="30/04/2019"/>
    <n v="1831.38"/>
    <s v="30/05/2019"/>
    <s v="04/06/2019"/>
    <n v="1831.38"/>
    <x v="1"/>
    <n v="5"/>
    <n v="9156.9000000000015"/>
  </r>
  <r>
    <n v="145"/>
    <s v="1010541510"/>
    <s v="23/04/2019"/>
    <n v="460.79"/>
    <s v="31/05/2019"/>
    <s v="04/06/2019"/>
    <n v="460.79"/>
    <x v="1"/>
    <n v="4"/>
    <n v="1843.16"/>
  </r>
  <r>
    <n v="146"/>
    <s v="7993"/>
    <s v="31/03/2019"/>
    <n v="300"/>
    <s v="31/05/2019"/>
    <s v="04/06/2019"/>
    <n v="300"/>
    <x v="1"/>
    <n v="4"/>
    <n v="1200"/>
  </r>
  <r>
    <n v="147"/>
    <s v="68/PA-2019"/>
    <s v="10/04/2019"/>
    <n v="2400"/>
    <s v="31/05/2019"/>
    <s v="04/06/2019"/>
    <n v="2400"/>
    <x v="1"/>
    <n v="4"/>
    <n v="9600"/>
  </r>
  <r>
    <n v="148"/>
    <s v="7821"/>
    <s v="27/03/2019"/>
    <n v="300"/>
    <s v="27/05/2019"/>
    <s v="04/06/2019"/>
    <n v="300"/>
    <x v="1"/>
    <n v="8"/>
    <n v="2400"/>
  </r>
  <r>
    <n v="149"/>
    <s v="19-0409"/>
    <s v="09/04/2019"/>
    <n v="188"/>
    <s v="31/05/2019"/>
    <s v="04/06/2019"/>
    <n v="188"/>
    <x v="1"/>
    <n v="4"/>
    <n v="752"/>
  </r>
  <r>
    <n v="150"/>
    <s v="98"/>
    <s v="08/05/2019"/>
    <n v="311.8"/>
    <s v="08/06/2019"/>
    <s v="04/06/2019"/>
    <n v="273.8"/>
    <x v="1"/>
    <n v="-4"/>
    <n v="-1247.2"/>
  </r>
  <r>
    <n v="151"/>
    <s v="1_2019"/>
    <s v="22/05/2019"/>
    <n v="1800"/>
    <s v="22/06/2019"/>
    <s v="04/06/2019"/>
    <n v="1530"/>
    <x v="1"/>
    <n v="-18"/>
    <n v="-32400"/>
  </r>
  <r>
    <n v="152"/>
    <s v="A19PAS0001525"/>
    <s v="27/03/2019"/>
    <n v="12295"/>
    <d v="2019-05-20T00:00:00"/>
    <s v="04/06/2019"/>
    <n v="12295"/>
    <x v="1"/>
    <n v="15"/>
    <n v="184425"/>
  </r>
  <r>
    <n v="153"/>
    <s v="6662503557"/>
    <s v="28/05/2019"/>
    <n v="10300.950000000001"/>
    <s v="28/06/2019"/>
    <s v="12/06/2019"/>
    <n v="10300.950000000001"/>
    <x v="1"/>
    <n v="-16"/>
    <n v="-164815.20000000001"/>
  </r>
  <r>
    <n v="154"/>
    <s v="6662503556"/>
    <s v="28/05/2019"/>
    <n v="106.27"/>
    <s v="28/06/2019"/>
    <s v="12/06/2019"/>
    <n v="106.27"/>
    <x v="1"/>
    <n v="-16"/>
    <n v="-1700.32"/>
  </r>
  <r>
    <n v="155"/>
    <s v="V119009618"/>
    <s v="06/05/2019"/>
    <n v="2651.88"/>
    <d v="2019-06-13T00:00:00"/>
    <s v="10/06/2019"/>
    <n v="2651.88"/>
    <x v="1"/>
    <n v="-3"/>
    <n v="-7955.64"/>
  </r>
  <r>
    <n v="156"/>
    <s v="FATTPA 12_19"/>
    <s v="30/05/2019"/>
    <n v="4457.92"/>
    <s v="30/06/2019"/>
    <s v="12/06/2019"/>
    <n v="3777.92"/>
    <x v="1"/>
    <n v="-18"/>
    <n v="-80242.559999999998"/>
  </r>
  <r>
    <n v="157"/>
    <s v="FATTPA 14_19"/>
    <s v="30/05/2019"/>
    <n v="17129.43"/>
    <s v="30/06/2019"/>
    <s v="12/06/2019"/>
    <n v="14429.33"/>
    <x v="1"/>
    <n v="-18"/>
    <n v="-308329.74"/>
  </r>
  <r>
    <n v="158"/>
    <s v="FATTPA 15_19"/>
    <s v="30/05/2019"/>
    <n v="14908.4"/>
    <s v="30/06/2019"/>
    <s v="12/06/2019"/>
    <n v="12558.4"/>
    <x v="1"/>
    <n v="-18"/>
    <n v="-268351.2"/>
  </r>
  <r>
    <n v="159"/>
    <s v="FATTPA 16_19"/>
    <s v="30/05/2019"/>
    <n v="17699.759999999998"/>
    <s v="30/06/2019"/>
    <s v="12/06/2019"/>
    <n v="14909.76"/>
    <x v="1"/>
    <n v="-18"/>
    <n v="-318595.68"/>
  </r>
  <r>
    <n v="160"/>
    <s v="FATTPA 17_19"/>
    <s v="30/05/2019"/>
    <n v="8412.14"/>
    <s v="30/06/2019"/>
    <s v="12/06/2019"/>
    <n v="7086.14"/>
    <x v="1"/>
    <n v="-18"/>
    <n v="-151418.51999999999"/>
  </r>
  <r>
    <n v="161"/>
    <s v="412"/>
    <s v="18/01/2019"/>
    <n v="300"/>
    <d v="2019-06-06T00:00:00"/>
    <s v="17/06/2019"/>
    <n v="300"/>
    <x v="1"/>
    <n v="11"/>
    <n v="3300"/>
  </r>
  <r>
    <n v="162"/>
    <s v="3301000234-1226"/>
    <s v="03/06/2019"/>
    <n v="15692"/>
    <s v="03/07/2019"/>
    <s v="17/06/2019"/>
    <n v="15692"/>
    <x v="1"/>
    <n v="-16"/>
    <n v="-251072"/>
  </r>
  <r>
    <n v="163"/>
    <s v="0503"/>
    <s v="17/05/2019"/>
    <n v="792"/>
    <s v="17/06/2019"/>
    <s v="17/06/2019"/>
    <n v="792"/>
    <x v="1"/>
    <n v="0"/>
    <n v="0"/>
  </r>
  <r>
    <n v="164"/>
    <s v="000944"/>
    <s v="16/05/2019"/>
    <n v="465"/>
    <s v="16/06/2019"/>
    <s v="17/06/2019"/>
    <n v="465"/>
    <x v="1"/>
    <n v="1"/>
    <n v="465"/>
  </r>
  <r>
    <n v="165"/>
    <s v="38/FATT_EL"/>
    <s v="17/05/2019"/>
    <n v="13911.46"/>
    <s v="17/06/2019"/>
    <s v="17/06/2019"/>
    <n v="13911.46"/>
    <x v="1"/>
    <n v="0"/>
    <n v="0"/>
  </r>
  <r>
    <n v="166"/>
    <s v="1429"/>
    <s v="20/05/2019"/>
    <n v="301.2"/>
    <s v="20/06/2019"/>
    <s v="17/06/2019"/>
    <n v="301.2"/>
    <x v="1"/>
    <n v="-3"/>
    <n v="-903.59999999999991"/>
  </r>
  <r>
    <n v="167"/>
    <s v="53E"/>
    <s v="20/05/2019"/>
    <n v="2431.87"/>
    <s v="20/06/2019"/>
    <s v="17/06/2019"/>
    <n v="2048.54"/>
    <x v="1"/>
    <n v="-3"/>
    <n v="-7295.61"/>
  </r>
  <r>
    <n v="168"/>
    <s v="05_PA/2019"/>
    <s v="03/06/2019"/>
    <n v="87.5"/>
    <s v="03/07/2019"/>
    <s v="27/06/2019"/>
    <n v="87.5"/>
    <x v="1"/>
    <n v="-6"/>
    <n v="-525"/>
  </r>
  <r>
    <n v="169"/>
    <s v="AMC100006560542019"/>
    <s v="31/05/2019"/>
    <n v="1700"/>
    <s v="31/07/2019"/>
    <s v="27/06/2019"/>
    <n v="1700"/>
    <x v="1"/>
    <n v="-34"/>
    <n v="-57800"/>
  </r>
  <r>
    <n v="170"/>
    <s v="AMC100006560532019"/>
    <s v="31/05/2019"/>
    <n v="307.5"/>
    <s v="31/07/2019"/>
    <s v="27/06/2019"/>
    <n v="307.5"/>
    <x v="1"/>
    <n v="-34"/>
    <n v="-10455"/>
  </r>
  <r>
    <n v="171"/>
    <s v="FATTPA 95_19"/>
    <s v="31/05/2019"/>
    <n v="1800"/>
    <s v="30/06/2019"/>
    <s v="27/06/2019"/>
    <n v="1800"/>
    <x v="1"/>
    <n v="-3"/>
    <n v="-5400"/>
  </r>
  <r>
    <n v="172"/>
    <s v="26/2019"/>
    <s v="31/05/2019"/>
    <n v="1831.38"/>
    <s v="30/06/2019"/>
    <s v="27/06/2019"/>
    <n v="1831.38"/>
    <x v="1"/>
    <n v="-3"/>
    <n v="-5494.14"/>
  </r>
  <r>
    <n v="173"/>
    <s v="19000019 D"/>
    <s v="09/06/2019"/>
    <n v="9000"/>
    <s v="09/07/2019"/>
    <s v="27/06/2019"/>
    <n v="9000"/>
    <x v="1"/>
    <n v="-12"/>
    <n v="-108000"/>
  </r>
  <r>
    <n v="174"/>
    <s v="2019321020338"/>
    <s v="02/06/2019"/>
    <n v="680"/>
    <s v="31/07/2019"/>
    <s v="27/06/2019"/>
    <n v="680"/>
    <x v="1"/>
    <n v="-34"/>
    <n v="-23120"/>
  </r>
  <r>
    <n v="175"/>
    <s v="3301000229-1226"/>
    <s v="03/06/2019"/>
    <n v="76585.009999999995"/>
    <s v="03/07/2019"/>
    <s v="27/06/2019"/>
    <n v="76585.009999999995"/>
    <x v="1"/>
    <n v="-6"/>
    <n v="-459510.05999999994"/>
  </r>
  <r>
    <n v="176"/>
    <s v="BITL0119008292"/>
    <s v="05/06/2019"/>
    <n v="20000"/>
    <s v="05/07/2019"/>
    <s v="27/06/2019"/>
    <n v="20000"/>
    <x v="1"/>
    <n v="-8"/>
    <n v="-160000"/>
  </r>
  <r>
    <n v="177"/>
    <s v="000007-2019-01"/>
    <s v="19/06/2019"/>
    <n v="3588"/>
    <s v="19/07/2019"/>
    <s v="20/06/2019"/>
    <n v="3588"/>
    <x v="1"/>
    <n v="-29"/>
    <n v="-104052"/>
  </r>
  <r>
    <n v="178"/>
    <s v="19P00004"/>
    <s v="27/05/2019"/>
    <n v="470"/>
    <s v="30/06/2019"/>
    <s v="27/06/2019"/>
    <n v="470"/>
    <x v="1"/>
    <n v="-3"/>
    <n v="-1410"/>
  </r>
  <r>
    <n v="179"/>
    <s v="19P00005"/>
    <s v="27/05/2019"/>
    <n v="750"/>
    <s v="30/06/2019"/>
    <s v="27/06/2019"/>
    <n v="750"/>
    <x v="1"/>
    <n v="-3"/>
    <n v="-2250"/>
  </r>
  <r>
    <n v="180"/>
    <s v="000133"/>
    <s v="28/05/2019"/>
    <n v="282"/>
    <s v="28/06/2019"/>
    <s v="27/06/2019"/>
    <n v="282"/>
    <x v="1"/>
    <n v="-1"/>
    <n v="-282"/>
  </r>
  <r>
    <n v="181"/>
    <s v="18/PA"/>
    <s v="29/05/2019"/>
    <n v="747.5"/>
    <s v="29/06/2019"/>
    <s v="27/06/2019"/>
    <n v="747.5"/>
    <x v="1"/>
    <n v="-2"/>
    <n v="-1495"/>
  </r>
  <r>
    <n v="182"/>
    <s v="19-0568"/>
    <s v="14/05/2019"/>
    <n v="535"/>
    <s v="30/06/2019"/>
    <s v="27/06/2019"/>
    <n v="535"/>
    <x v="1"/>
    <n v="-3"/>
    <n v="-1605"/>
  </r>
  <r>
    <n v="183"/>
    <s v="19-00204/PA"/>
    <s v="27/05/2019"/>
    <n v="85.89"/>
    <s v="30/06/2019"/>
    <s v="27/06/2019"/>
    <n v="85.89"/>
    <x v="1"/>
    <n v="-3"/>
    <n v="-257.67"/>
  </r>
  <r>
    <n v="184"/>
    <s v="FATTPA 14_19"/>
    <s v="07/06/2019"/>
    <n v="245.8"/>
    <s v="07/06/2019"/>
    <s v="28/06/2019"/>
    <n v="245.8"/>
    <x v="1"/>
    <n v="21"/>
    <n v="5161.8"/>
  </r>
  <r>
    <n v="185"/>
    <s v="IIT9008668"/>
    <s v="20/06/2019"/>
    <n v="41338.959999999999"/>
    <s v="20/07/2019"/>
    <s v="27/06/2019"/>
    <n v="41338.959999999999"/>
    <x v="1"/>
    <n v="-23"/>
    <n v="-950796.08"/>
  </r>
  <r>
    <n v="186"/>
    <s v="3034213177"/>
    <s v="14/05/2019"/>
    <n v="1256.7"/>
    <s v="18/06/2019"/>
    <s v="28/06/2019"/>
    <n v="1256.7"/>
    <x v="1"/>
    <n v="10"/>
    <n v="12567"/>
  </r>
  <r>
    <n v="187"/>
    <s v="FATTPA 13_19"/>
    <s v="30/05/2019"/>
    <n v="12755.05"/>
    <s v="30/06/2019"/>
    <s v="27/06/2019"/>
    <n v="11063.05"/>
    <x v="1"/>
    <n v="-3"/>
    <n v="-38265.149999999994"/>
  </r>
  <r>
    <n v="188"/>
    <s v="8719131124"/>
    <s v="02/05/2019"/>
    <n v="22.76"/>
    <s v="02/07/2019"/>
    <s v="27/06/2019"/>
    <n v="22.76"/>
    <x v="1"/>
    <n v="-5"/>
    <n v="-113.80000000000001"/>
  </r>
  <r>
    <n v="189"/>
    <s v="5746000224"/>
    <s v="21/06/2019"/>
    <n v="147.51"/>
    <s v="21/07/2019"/>
    <s v="24/06/2019"/>
    <n v="147.51"/>
    <x v="1"/>
    <n v="-27"/>
    <n v="-3982.7699999999995"/>
  </r>
  <r>
    <n v="190"/>
    <s v="111900140094"/>
    <s v="24/04/2019"/>
    <n v="8380.91"/>
    <s v="02/07/2019"/>
    <s v="04/07/2019"/>
    <n v="8380.91"/>
    <x v="2"/>
    <n v="2"/>
    <n v="16761.82"/>
  </r>
  <r>
    <n v="191"/>
    <s v="3035025786"/>
    <s v="06/06/2019"/>
    <n v="1212.1600000000001"/>
    <s v="11/07/2019"/>
    <s v="10/07/2019"/>
    <n v="1212.1600000000001"/>
    <x v="2"/>
    <n v="-1"/>
    <n v="-1212.1600000000001"/>
  </r>
  <r>
    <n v="192"/>
    <s v="V119011993"/>
    <s v="07/06/2019"/>
    <n v="2336.1799999999998"/>
    <d v="2019-07-07T00:00:00"/>
    <s v="12/07/2019"/>
    <n v="2336.1799999999998"/>
    <x v="2"/>
    <n v="5"/>
    <n v="11680.9"/>
  </r>
  <r>
    <n v="193"/>
    <s v="32/2019"/>
    <s v="30/06/2019"/>
    <n v="1831.38"/>
    <s v="30/07/2019"/>
    <s v="26/07/2019"/>
    <n v="1831.38"/>
    <x v="2"/>
    <n v="-4"/>
    <n v="-7325.52"/>
  </r>
  <r>
    <n v="194"/>
    <s v="8019065286"/>
    <s v="13/05/2019"/>
    <n v="6.75"/>
    <s v="13/07/2019"/>
    <s v="26/07/2019"/>
    <n v="6.75"/>
    <x v="2"/>
    <n v="13"/>
    <n v="87.75"/>
  </r>
  <r>
    <n v="195"/>
    <s v="22/PA"/>
    <s v="28/06/2019"/>
    <n v="603.98"/>
    <s v="28/07/2019"/>
    <s v="26/07/2019"/>
    <n v="603.98"/>
    <x v="2"/>
    <n v="-2"/>
    <n v="-1207.96"/>
  </r>
  <r>
    <n v="196"/>
    <s v="8719183231"/>
    <s v="10/06/2019"/>
    <n v="4.5"/>
    <s v="10/08/2019"/>
    <s v="26/07/2019"/>
    <n v="4.5"/>
    <x v="2"/>
    <n v="-15"/>
    <n v="-67.5"/>
  </r>
  <r>
    <n v="197"/>
    <s v="38/19SP"/>
    <s v="21/06/2019"/>
    <n v="950"/>
    <s v="21/07/2019"/>
    <s v="26/07/2019"/>
    <n v="950"/>
    <x v="2"/>
    <n v="5"/>
    <n v="4750"/>
  </r>
  <r>
    <n v="198"/>
    <s v="8719204818"/>
    <s v="25/06/2019"/>
    <n v="8.5500000000000007"/>
    <s v="25/07/2019"/>
    <s v="26/07/2019"/>
    <n v="8.5500000000000007"/>
    <x v="2"/>
    <n v="1"/>
    <n v="8.5500000000000007"/>
  </r>
  <r>
    <n v="199"/>
    <s v="200121"/>
    <s v="01/07/2019"/>
    <n v="288"/>
    <s v="01/08/2019"/>
    <s v="26/07/2019"/>
    <n v="288"/>
    <x v="2"/>
    <n v="-6"/>
    <n v="-1728"/>
  </r>
  <r>
    <n v="200"/>
    <s v="87/PA"/>
    <s v="19/07/2019"/>
    <n v="787.87"/>
    <s v="19/08/2019"/>
    <s v="26/07/2019"/>
    <n v="787.87"/>
    <x v="2"/>
    <n v="-24"/>
    <n v="-18908.88"/>
  </r>
  <r>
    <n v="201"/>
    <s v="53"/>
    <s v="28/06/2019"/>
    <n v="1880"/>
    <d v="2019-07-28T00:00:00"/>
    <s v="26/07/2019"/>
    <n v="1880"/>
    <x v="2"/>
    <n v="-2"/>
    <n v="-3760"/>
  </r>
  <r>
    <n v="202"/>
    <s v="0002132498"/>
    <s v="30/06/2019"/>
    <n v="1200"/>
    <s v="31/07/2019"/>
    <s v="26/07/2019"/>
    <n v="1200"/>
    <x v="2"/>
    <n v="-5"/>
    <n v="-6000"/>
  </r>
  <r>
    <n v="203"/>
    <s v="13635"/>
    <s v="03/06/2019"/>
    <n v="300"/>
    <s v="03/08/2019"/>
    <s v="26/07/2019"/>
    <n v="300"/>
    <x v="2"/>
    <n v="-8"/>
    <n v="-2400"/>
  </r>
  <r>
    <n v="204"/>
    <s v="13892"/>
    <s v="06/06/2019"/>
    <n v="300"/>
    <s v="06/08/2019"/>
    <s v="26/07/2019"/>
    <n v="300"/>
    <x v="2"/>
    <n v="-11"/>
    <n v="-3300"/>
  </r>
  <r>
    <n v="205"/>
    <s v="19-00282/PA"/>
    <s v="25/06/2019"/>
    <n v="60.94"/>
    <s v="31/07/2019"/>
    <s v="26/07/2019"/>
    <n v="60.94"/>
    <x v="2"/>
    <n v="-5"/>
    <n v="-304.7"/>
  </r>
  <r>
    <n v="206"/>
    <s v="19FVD-08172"/>
    <s v="27/06/2019"/>
    <n v="75"/>
    <s v="31/07/2019"/>
    <s v="26/07/2019"/>
    <n v="75"/>
    <x v="2"/>
    <n v="-5"/>
    <n v="-375"/>
  </r>
  <r>
    <n v="207"/>
    <s v="37/19SP"/>
    <s v="21/06/2019"/>
    <n v="1782"/>
    <s v="21/07/2019"/>
    <s v="26/07/2019"/>
    <n v="1782"/>
    <x v="2"/>
    <n v="5"/>
    <n v="8910"/>
  </r>
  <r>
    <n v="208"/>
    <s v="17696"/>
    <s v="21/06/2019"/>
    <n v="600"/>
    <s v="21/08/2019"/>
    <s v="26/07/2019"/>
    <n v="600"/>
    <x v="2"/>
    <n v="-26"/>
    <n v="-15600"/>
  </r>
  <r>
    <n v="209"/>
    <s v="FATTPA 114_19"/>
    <s v="30/06/2019"/>
    <n v="1800"/>
    <d v="2019-07-30T00:00:00"/>
    <s v="26/07/2019"/>
    <n v="1800"/>
    <x v="2"/>
    <n v="-4"/>
    <n v="-7200"/>
  </r>
  <r>
    <n v="210"/>
    <s v="37/FE"/>
    <s v="27/06/2019"/>
    <n v="1075"/>
    <s v="31/07/2019"/>
    <s v="26/07/2019"/>
    <n v="1075"/>
    <x v="2"/>
    <n v="-5"/>
    <n v="-5375"/>
  </r>
  <r>
    <n v="211"/>
    <s v="8719217491"/>
    <s v="09/07/2019"/>
    <n v="9.5399999999999991"/>
    <s v="09/09/2019"/>
    <s v="26/07/2019"/>
    <n v="9.5399999999999991"/>
    <x v="2"/>
    <n v="-45"/>
    <n v="-429.29999999999995"/>
  </r>
  <r>
    <n v="212"/>
    <s v="3301000277-1226"/>
    <s v="12/07/2019"/>
    <n v="15125"/>
    <d v="2019-07-17T00:00:00"/>
    <s v="26/07/2019"/>
    <n v="15125"/>
    <x v="2"/>
    <n v="9"/>
    <n v="136125"/>
  </r>
  <r>
    <n v="213"/>
    <s v="19/001"/>
    <s v="21/06/2019"/>
    <n v="2400"/>
    <s v="21/07/2019"/>
    <s v="26/07/2019"/>
    <n v="2400"/>
    <x v="2"/>
    <n v="5"/>
    <n v="12000"/>
  </r>
  <r>
    <n v="214"/>
    <s v="2019VP0000300"/>
    <s v="11/07/2019"/>
    <n v="5000"/>
    <s v="31/08/2019"/>
    <s v="26/07/2019"/>
    <n v="5000"/>
    <x v="2"/>
    <n v="-36"/>
    <n v="-180000"/>
  </r>
  <r>
    <n v="215"/>
    <s v="2100"/>
    <s v="16/07/2019"/>
    <n v="301.2"/>
    <s v="16/08/2019"/>
    <s v="26/07/2019"/>
    <n v="301.2"/>
    <x v="2"/>
    <n v="-21"/>
    <n v="-6325.2"/>
  </r>
  <r>
    <n v="216"/>
    <s v="933"/>
    <s v="03/07/2019"/>
    <n v="15002"/>
    <s v="31/08/2019"/>
    <s v="26/07/2019"/>
    <n v="15002"/>
    <x v="2"/>
    <n v="-36"/>
    <n v="-540072"/>
  </r>
  <r>
    <n v="217"/>
    <s v="13835"/>
    <s v="06/06/2019"/>
    <n v="300"/>
    <s v="06/08/2019"/>
    <s v="26/07/2019"/>
    <n v="300"/>
    <x v="2"/>
    <n v="-11"/>
    <n v="-3300"/>
  </r>
  <r>
    <n v="218"/>
    <s v="8719144799"/>
    <s v="13/05/2019"/>
    <n v="362.24"/>
    <s v="13/07/2019"/>
    <s v="26/07/2019"/>
    <n v="362.24"/>
    <x v="2"/>
    <n v="13"/>
    <n v="4709.12"/>
  </r>
  <r>
    <n v="219"/>
    <s v="0054356121"/>
    <s v="21/06/2019"/>
    <n v="162.5"/>
    <s v="31/07/2019"/>
    <s v="26/07/2019"/>
    <n v="162.5"/>
    <x v="2"/>
    <n v="-5"/>
    <n v="-812.5"/>
  </r>
  <r>
    <n v="220"/>
    <s v="FATTPA 16_19"/>
    <s v="09/07/2019"/>
    <n v="208.93"/>
    <s v="29/07/2019"/>
    <s v="29/07/2019"/>
    <n v="208.93"/>
    <x v="2"/>
    <n v="0"/>
    <n v="0"/>
  </r>
  <r>
    <n v="221"/>
    <s v="7X01386603"/>
    <s v="12/04/2019"/>
    <n v="388.28"/>
    <s v="24/06/2019"/>
    <s v="29/07/2019"/>
    <n v="388.28"/>
    <x v="2"/>
    <n v="35"/>
    <n v="13589.8"/>
  </r>
  <r>
    <n v="222"/>
    <s v="8A00282570"/>
    <s v="05/04/2019"/>
    <n v="4"/>
    <s v="02/07/2019"/>
    <s v="29/07/2019"/>
    <n v="4"/>
    <x v="2"/>
    <n v="27"/>
    <n v="108"/>
  </r>
  <r>
    <n v="223"/>
    <s v="0012001591"/>
    <s v="13/05/2019"/>
    <n v="260"/>
    <s v="30/06/2019"/>
    <s v="29/07/2019"/>
    <n v="260"/>
    <x v="2"/>
    <n v="29"/>
    <n v="7540"/>
  </r>
  <r>
    <n v="224"/>
    <s v="8W00198283"/>
    <s v="05/04/2019"/>
    <n v="167.35"/>
    <s v="02/07/2019"/>
    <s v="29/07/2019"/>
    <n v="167.35"/>
    <x v="2"/>
    <n v="27"/>
    <n v="4518.45"/>
  </r>
  <r>
    <n v="225"/>
    <s v="7X01776898"/>
    <s v="12/04/2019"/>
    <n v="129.07"/>
    <s v="24/06/2019"/>
    <s v="29/07/2019"/>
    <n v="129.07"/>
    <x v="2"/>
    <n v="35"/>
    <n v="4517.45"/>
  </r>
  <r>
    <n v="226"/>
    <s v="8W00196218"/>
    <s v="05/04/2019"/>
    <n v="19.899999999999999"/>
    <s v="02/07/2019"/>
    <s v="29/07/2019"/>
    <n v="19.899999999999999"/>
    <x v="2"/>
    <n v="27"/>
    <n v="537.29999999999995"/>
  </r>
  <r>
    <n v="227"/>
    <s v="2019321024087"/>
    <s v="02/07/2019"/>
    <n v="680"/>
    <s v="02/08/2019"/>
    <s v="01/08/2019"/>
    <n v="680"/>
    <x v="2"/>
    <n v="-1"/>
    <n v="-680"/>
  </r>
  <r>
    <n v="228"/>
    <s v="2_2019"/>
    <s v="02/07/2019"/>
    <n v="255"/>
    <s v="02/08/2019"/>
    <s v="01/08/2019"/>
    <n v="217.5"/>
    <x v="2"/>
    <n v="-1"/>
    <n v="-255"/>
  </r>
  <r>
    <n v="229"/>
    <s v="40/2019"/>
    <s v="31/07/2019"/>
    <n v="1831.37"/>
    <s v="31/08/2019"/>
    <s v="01/08/2019"/>
    <n v="1831.37"/>
    <x v="2"/>
    <n v="-30"/>
    <n v="-54941.1"/>
  </r>
  <r>
    <n v="230"/>
    <s v="FATTPA 24_19"/>
    <s v="08/06/2019"/>
    <n v="302"/>
    <s v="08/08/2019"/>
    <s v="01/08/2019"/>
    <n v="302"/>
    <x v="2"/>
    <n v="-7"/>
    <n v="-2114"/>
  </r>
  <r>
    <n v="231"/>
    <s v="72E"/>
    <s v="05/07/2019"/>
    <n v="2431.87"/>
    <s v="05/08/2019"/>
    <s v="01/08/2019"/>
    <n v="2048.54"/>
    <x v="2"/>
    <n v="-4"/>
    <n v="-9727.48"/>
  </r>
  <r>
    <n v="232"/>
    <s v="2037"/>
    <s v="11/07/2019"/>
    <n v="145.19999999999999"/>
    <s v="11/08/2019"/>
    <s v="01/08/2019"/>
    <n v="145.19999999999999"/>
    <x v="2"/>
    <n v="-10"/>
    <n v="-1452"/>
  </r>
  <r>
    <n v="233"/>
    <s v="121/FD"/>
    <s v="29/07/2019"/>
    <n v="158.47"/>
    <s v="29/08/2019"/>
    <s v="01/08/2019"/>
    <n v="158.47"/>
    <x v="2"/>
    <n v="-28"/>
    <n v="-4437.16"/>
  </r>
  <r>
    <n v="234"/>
    <s v="2025/2019-LON-FAT-H"/>
    <s v="01/08/2019"/>
    <n v="1243.27"/>
    <s v="01/09/2019"/>
    <s v="05/08/2019"/>
    <n v="1216"/>
    <x v="2"/>
    <n v="-27"/>
    <n v="-33568.29"/>
  </r>
  <r>
    <n v="235"/>
    <s v="2019321028050"/>
    <s v="02/08/2019"/>
    <n v="680"/>
    <s v="02/09/2019"/>
    <s v="05/08/2019"/>
    <n v="680"/>
    <x v="2"/>
    <n v="-28"/>
    <n v="-19040"/>
  </r>
  <r>
    <n v="236"/>
    <s v="1010557505"/>
    <s v="25/07/2019"/>
    <n v="460.79"/>
    <s v="31/08/2019"/>
    <s v="05/08/2019"/>
    <n v="460.79"/>
    <x v="2"/>
    <n v="-26"/>
    <n v="-11980.54"/>
  </r>
  <r>
    <n v="237"/>
    <s v="GHB-FTPA 31906140"/>
    <s v="01/08/2019"/>
    <n v="960"/>
    <s v="01/09/2019"/>
    <s v="05/08/2019"/>
    <n v="960"/>
    <x v="2"/>
    <n v="-27"/>
    <n v="-25920"/>
  </r>
  <r>
    <n v="238"/>
    <s v="FATTPA 38_19"/>
    <s v="01/08/2019"/>
    <n v="63440"/>
    <s v="01/09/2019"/>
    <s v="05/08/2019"/>
    <n v="53440"/>
    <x v="2"/>
    <n v="-27"/>
    <n v="-1712880"/>
  </r>
  <r>
    <n v="239"/>
    <s v="2529/2019-ROSE-FAT"/>
    <s v="29/07/2019"/>
    <n v="556.17999999999995"/>
    <s v="29/08/2019"/>
    <s v="07/08/2019"/>
    <n v="556.17999999999995"/>
    <x v="2"/>
    <n v="-22"/>
    <n v="-12235.96"/>
  </r>
  <r>
    <n v="240"/>
    <s v="016X2019V6000705"/>
    <s v="15/07/2019"/>
    <n v="339.2"/>
    <s v="15/08/2019"/>
    <s v="12/08/2019"/>
    <n v="339.2"/>
    <x v="2"/>
    <n v="-3"/>
    <n v="-1017.5999999999999"/>
  </r>
  <r>
    <n v="241"/>
    <s v="016X20191V6000706"/>
    <s v="15/07/2019"/>
    <n v="108"/>
    <s v="15/08/2019"/>
    <s v="12/08/2019"/>
    <n v="108"/>
    <x v="2"/>
    <n v="-3"/>
    <n v="-324"/>
  </r>
  <r>
    <n v="242"/>
    <s v="V119013795"/>
    <s v="04/07/2019"/>
    <n v="2628.92"/>
    <d v="2019-08-04T00:00:00"/>
    <s v="12/09/2019"/>
    <n v="2628.92"/>
    <x v="2"/>
    <n v="39"/>
    <n v="102527.88"/>
  </r>
  <r>
    <n v="243"/>
    <s v="IIT9011393"/>
    <s v="12/08/2019"/>
    <n v="40949.089999999997"/>
    <s v="12/09/2019"/>
    <s v="13/09/2019"/>
    <n v="40949.089999999997"/>
    <x v="2"/>
    <n v="1"/>
    <n v="40949.089999999997"/>
  </r>
  <r>
    <n v="244"/>
    <s v="179"/>
    <s v="24/07/2019"/>
    <n v="311.8"/>
    <s v="24/08/2019"/>
    <s v="13/09/2019"/>
    <n v="273.8"/>
    <x v="2"/>
    <n v="20"/>
    <n v="6236"/>
  </r>
  <r>
    <n v="245"/>
    <s v="19"/>
    <s v="02/08/2019"/>
    <n v="25686.32"/>
    <s v="02/10/2019"/>
    <s v="13/09/2019"/>
    <n v="25686.32"/>
    <x v="2"/>
    <n v="-19"/>
    <n v="-488040.08"/>
  </r>
  <r>
    <n v="246"/>
    <s v="2019VP0000358"/>
    <s v="31/07/2019"/>
    <n v="5000"/>
    <s v="31/08/2019"/>
    <s v="13/09/2019"/>
    <n v="5000"/>
    <x v="2"/>
    <n v="13"/>
    <n v="65000"/>
  </r>
  <r>
    <n v="247"/>
    <s v="2019108742"/>
    <s v="31/07/2019"/>
    <n v="100"/>
    <s v="31/08/2019"/>
    <s v="13/09/2019"/>
    <n v="100"/>
    <x v="2"/>
    <n v="13"/>
    <n v="1300"/>
  </r>
  <r>
    <n v="248"/>
    <s v="168"/>
    <s v="10/07/2019"/>
    <n v="311.8"/>
    <s v="10/08/2019"/>
    <s v="13/09/2019"/>
    <n v="273.8"/>
    <x v="2"/>
    <n v="34"/>
    <n v="10601.2"/>
  </r>
  <r>
    <n v="249"/>
    <s v="000001-2019-FE"/>
    <s v="12/06/2019"/>
    <n v="357"/>
    <s v="12/07/2019"/>
    <s v="13/09/2019"/>
    <n v="357"/>
    <x v="2"/>
    <n v="63"/>
    <n v="22491"/>
  </r>
  <r>
    <n v="250"/>
    <s v="8719263910"/>
    <s v="08/08/2019"/>
    <n v="4.79"/>
    <s v="08/09/2019"/>
    <s v="13/09/2019"/>
    <n v="4.79"/>
    <x v="2"/>
    <n v="5"/>
    <n v="23.95"/>
  </r>
  <r>
    <n v="251"/>
    <s v="FATT_ 18_19"/>
    <s v="06/08/2019"/>
    <n v="417.86"/>
    <d v="2019-09-06T00:00:00"/>
    <s v="18/09/2019"/>
    <n v="417.86"/>
    <x v="2"/>
    <n v="12"/>
    <n v="5014.32"/>
  </r>
  <r>
    <n v="252"/>
    <s v="3026368049"/>
    <s v="12/04/2019"/>
    <n v="981.19"/>
    <s v="17/05/2019"/>
    <s v="18/09/2019"/>
    <n v="981.19"/>
    <x v="2"/>
    <n v="124"/>
    <n v="121667.56000000001"/>
  </r>
  <r>
    <n v="253"/>
    <s v="3053955675"/>
    <s v="12/08/2019"/>
    <n v="1671.1"/>
    <s v="16/09/2019"/>
    <s v="18/09/2019"/>
    <n v="1671.1"/>
    <x v="2"/>
    <n v="2"/>
    <n v="3342.2"/>
  </r>
  <r>
    <n v="254"/>
    <s v="TTPA 19_19"/>
    <s v="03/09/2019"/>
    <n v="98.32"/>
    <d v="2019-10-03T00:00:00"/>
    <s v="18/09/2019"/>
    <n v="98.32"/>
    <x v="2"/>
    <n v="-15"/>
    <n v="-1474.8"/>
  </r>
  <r>
    <n v="255"/>
    <s v="3048309450"/>
    <s v="19/09/2019"/>
    <n v="1392.35"/>
    <s v="19/10/2019"/>
    <s v="18/09/2019"/>
    <n v="1392.3"/>
    <x v="2"/>
    <n v="-31"/>
    <n v="-43162.85"/>
  </r>
  <r>
    <n v="256"/>
    <s v="111/PA-2019"/>
    <s v="04/06/2019"/>
    <n v="1387.5"/>
    <s v="23/09/2019"/>
    <s v="24/09/2019"/>
    <n v="1387.5"/>
    <x v="2"/>
    <n v="1"/>
    <n v="1387.5"/>
  </r>
  <r>
    <n v="257"/>
    <s v="3301000343-1226"/>
    <s v="13/09/2019"/>
    <n v="76585.009999999995"/>
    <s v="13/10/2019"/>
    <d v="2019-10-07T00:00:00"/>
    <n v="76585.009999999995"/>
    <x v="3"/>
    <n v="-6"/>
    <n v="-459510.05999999994"/>
  </r>
  <r>
    <n v="258"/>
    <s v="57/2019"/>
    <s v="30/09/2019"/>
    <n v="1831.38"/>
    <s v="30/10/2019"/>
    <d v="2019-11-08T00:00:00"/>
    <n v="1831.38"/>
    <x v="3"/>
    <n v="9"/>
    <n v="16482.420000000002"/>
  </r>
  <r>
    <n v="259"/>
    <s v="8/2019"/>
    <s v="25/09/2019"/>
    <n v="1197"/>
    <s v="25/10/2019"/>
    <d v="2019-11-08T00:00:00"/>
    <n v="1024.5"/>
    <x v="3"/>
    <n v="14"/>
    <n v="16758"/>
  </r>
  <r>
    <n v="260"/>
    <s v="29997"/>
    <s v="24/09/2019"/>
    <n v="300"/>
    <s v="24/11/2019"/>
    <d v="2019-12-16T00:00:00"/>
    <n v="300"/>
    <x v="3"/>
    <n v="22"/>
    <n v="6600"/>
  </r>
  <r>
    <n v="261"/>
    <s v="6033/27"/>
    <s v="10/09/2019"/>
    <n v="2594.4"/>
    <s v="10/10/2019"/>
    <d v="2019-10-14T00:00:00"/>
    <n v="2594.4"/>
    <x v="3"/>
    <n v="4"/>
    <n v="10377.6"/>
  </r>
  <r>
    <n v="262"/>
    <s v="9074/27"/>
    <s v="27/11/2019"/>
    <n v="2278.56"/>
    <s v="27/12/2019"/>
    <d v="2019-12-12T00:00:00"/>
    <n v="2278.56"/>
    <x v="3"/>
    <n v="-15"/>
    <n v="-34178.400000000001"/>
  </r>
  <r>
    <n v="263"/>
    <s v="1420000358"/>
    <s v="11/09/2019"/>
    <n v="260"/>
    <s v="30/11/2019"/>
    <d v="2019-12-16T00:00:00"/>
    <n v="260"/>
    <x v="3"/>
    <n v="16"/>
    <n v="4160"/>
  </r>
  <r>
    <n v="264"/>
    <s v="19FVRW139053"/>
    <s v="31/10/2019"/>
    <n v="320"/>
    <s v="15/12/2019"/>
    <d v="2019-12-16T00:00:00"/>
    <n v="320"/>
    <x v="3"/>
    <n v="1"/>
    <n v="320"/>
  </r>
  <r>
    <n v="265"/>
    <s v="45/PA"/>
    <s v="07/11/2019"/>
    <n v="316.94"/>
    <s v="08/12/2019"/>
    <d v="2019-12-23T00:00:00"/>
    <n v="316.94"/>
    <x v="3"/>
    <n v="15"/>
    <n v="4754.1000000000004"/>
  </r>
  <r>
    <n v="266"/>
    <s v="00011293/05/2019"/>
    <s v="20/11/2019"/>
    <n v="1859.55"/>
    <s v="20/12/2019"/>
    <d v="2019-11-18T00:00:00"/>
    <n v="929.77"/>
    <x v="3"/>
    <n v="-32"/>
    <n v="-59505.599999999999"/>
  </r>
  <r>
    <n v="267"/>
    <s v="00011293/05/2019"/>
    <s v="20/11/2019"/>
    <n v="1859.55"/>
    <s v="20/12/2019"/>
    <d v="2019-12-23T00:00:00"/>
    <n v="929.78"/>
    <x v="3"/>
    <n v="3"/>
    <n v="5578.65"/>
  </r>
  <r>
    <n v="268"/>
    <s v="3062242128"/>
    <s v="14/09/2019"/>
    <n v="1386.93"/>
    <s v="31/10/2019"/>
    <d v="2019-11-03T00:00:00"/>
    <n v="1386.93"/>
    <x v="3"/>
    <n v="3"/>
    <n v="4160.79"/>
  </r>
  <r>
    <n v="269"/>
    <s v="8098"/>
    <s v="15/11/2019"/>
    <n v="59.15"/>
    <s v="15/12/2019"/>
    <d v="2019-11-14T00:00:00"/>
    <n v="59.15"/>
    <x v="3"/>
    <n v="-31"/>
    <n v="-1833.6499999999999"/>
  </r>
  <r>
    <n v="270"/>
    <s v="2113"/>
    <s v="14/11/2019"/>
    <n v="1991.59"/>
    <s v="14/11/2019"/>
    <d v="2019-11-14T00:00:00"/>
    <n v="1991.59"/>
    <x v="3"/>
    <n v="0"/>
    <n v="0"/>
  </r>
  <r>
    <n v="271"/>
    <s v="GHB-FTPA 31907743"/>
    <s v="24/09/2019"/>
    <n v="240"/>
    <s v="24/10/2019"/>
    <d v="2019-10-07T00:00:00"/>
    <n v="240"/>
    <x v="3"/>
    <n v="-17"/>
    <n v="-4080"/>
  </r>
  <r>
    <n v="272"/>
    <s v="8A00425433"/>
    <s v="06/06/2019"/>
    <n v="4.01"/>
    <s v="02/10/2019"/>
    <d v="2019-10-05T00:00:00"/>
    <n v="4.01"/>
    <x v="3"/>
    <n v="3"/>
    <n v="12.03"/>
  </r>
  <r>
    <n v="273"/>
    <s v="23179"/>
    <s v="05/08/2019"/>
    <n v="375"/>
    <s v="05/10/2019"/>
    <d v="2019-11-08T00:00:00"/>
    <n v="375"/>
    <x v="3"/>
    <n v="34"/>
    <n v="12750"/>
  </r>
  <r>
    <n v="274"/>
    <s v="818-000000-2019-FT"/>
    <s v="11/10/2019"/>
    <n v="2697"/>
    <s v="11/11/2019"/>
    <d v="2019-11-08T00:00:00"/>
    <n v="2697"/>
    <x v="3"/>
    <n v="-3"/>
    <n v="-8091"/>
  </r>
  <r>
    <n v="275"/>
    <s v="1420000292"/>
    <s v="17/07/2019"/>
    <n v="36"/>
    <s v="30/09/2019"/>
    <d v="2019-10-07T00:00:00"/>
    <n v="36"/>
    <x v="3"/>
    <n v="7"/>
    <n v="252"/>
  </r>
  <r>
    <n v="276"/>
    <s v="12003150"/>
    <s v="08/08/2019"/>
    <n v="260"/>
    <s v="30/09/2019"/>
    <d v="2019-10-14T00:00:00"/>
    <n v="260"/>
    <x v="3"/>
    <n v="14"/>
    <n v="3640"/>
  </r>
  <r>
    <n v="277"/>
    <s v="9041598"/>
    <s v="27/11/2019"/>
    <n v="2963.77"/>
    <s v="27/12/2019"/>
    <d v="2019-12-02T00:00:00"/>
    <n v="2963.77"/>
    <x v="3"/>
    <n v="-25"/>
    <n v="-74094.25"/>
  </r>
  <r>
    <n v="278"/>
    <s v="00011292/05/2019"/>
    <s v="20/11/2019"/>
    <n v="1500"/>
    <s v="20/12/2019"/>
    <d v="2019-11-08T00:00:00"/>
    <n v="450"/>
    <x v="3"/>
    <n v="-42"/>
    <n v="-63000"/>
  </r>
  <r>
    <n v="279"/>
    <s v="00011292/05/2019"/>
    <s v="20/11/2019"/>
    <n v="1500"/>
    <s v="20/12/2019"/>
    <d v="2019-12-23T00:00:00"/>
    <n v="1050"/>
    <x v="3"/>
    <n v="3"/>
    <n v="4500"/>
  </r>
  <r>
    <n v="280"/>
    <s v="FATTPA 79_19"/>
    <s v="16/12/2019"/>
    <n v="127846.37"/>
    <s v="16/01/2020"/>
    <d v="2019-12-23T00:00:00"/>
    <n v="107694.04"/>
    <x v="3"/>
    <n v="-24"/>
    <n v="-3068312.88"/>
  </r>
  <r>
    <n v="281"/>
    <s v="297"/>
    <s v="15/01/2019"/>
    <n v="300"/>
    <d v="2019-12-22T00:00:00"/>
    <d v="2019-11-19T00:00:00"/>
    <n v="300"/>
    <x v="3"/>
    <n v="-33"/>
    <n v="-9900"/>
  </r>
  <r>
    <n v="282"/>
    <s v="161/PA-2019"/>
    <s v="01/08/2019"/>
    <n v="1200"/>
    <s v="30/09/2019"/>
    <d v="2019-10-07T00:00:00"/>
    <n v="1200"/>
    <x v="3"/>
    <n v="7"/>
    <n v="8400"/>
  </r>
  <r>
    <n v="283"/>
    <s v="2019321031796"/>
    <s v="02/09/2019"/>
    <n v="680"/>
    <s v="02/10/2019"/>
    <d v="2019-10-07T00:00:00"/>
    <n v="680"/>
    <x v="3"/>
    <n v="5"/>
    <n v="3400"/>
  </r>
  <r>
    <n v="284"/>
    <s v="2811"/>
    <s v="26/09/2019"/>
    <n v="301.2"/>
    <s v="26/10/2019"/>
    <d v="2019-11-19T00:00:00"/>
    <n v="301.2"/>
    <x v="3"/>
    <n v="24"/>
    <n v="7228.7999999999993"/>
  </r>
  <r>
    <n v="285"/>
    <s v="540"/>
    <s v="02/10/2019"/>
    <n v="142"/>
    <s v="02/11/2019"/>
    <d v="2019-11-19T00:00:00"/>
    <n v="142"/>
    <x v="3"/>
    <n v="17"/>
    <n v="2414"/>
  </r>
  <r>
    <n v="286"/>
    <s v="FATTPA 54_19"/>
    <s v="29/10/2019"/>
    <n v="36636.839999999997"/>
    <s v="29/11/2019"/>
    <d v="2019-11-19T00:00:00"/>
    <n v="31776.84"/>
    <x v="3"/>
    <n v="-10"/>
    <n v="-366368.39999999997"/>
  </r>
  <r>
    <n v="287"/>
    <s v="006/000039"/>
    <s v="30/10/2019"/>
    <n v="2805"/>
    <s v="30/11/2019"/>
    <d v="2019-11-22T00:00:00"/>
    <n v="2805"/>
    <x v="3"/>
    <n v="-8"/>
    <n v="-22440"/>
  </r>
  <r>
    <n v="288"/>
    <s v="18/E"/>
    <s v="01/11/2019"/>
    <n v="111"/>
    <s v="01/12/2019"/>
    <d v="2019-12-16T00:00:00"/>
    <n v="111"/>
    <x v="3"/>
    <n v="15"/>
    <n v="1665"/>
  </r>
  <r>
    <n v="289"/>
    <s v="256"/>
    <s v="18/11/2019"/>
    <n v="164.09"/>
    <s v="18/12/2019"/>
    <d v="2019-12-16T00:00:00"/>
    <n v="164.09"/>
    <x v="3"/>
    <n v="-2"/>
    <n v="-328.18"/>
  </r>
  <r>
    <n v="290"/>
    <s v="32/PA"/>
    <s v="07/09/2019"/>
    <n v="603.98"/>
    <s v="07/10/2019"/>
    <d v="2019-10-07T00:00:00"/>
    <n v="603.98"/>
    <x v="3"/>
    <n v="0"/>
    <n v="0"/>
  </r>
  <r>
    <n v="291"/>
    <s v="FE35/19"/>
    <s v="30/09/2019"/>
    <n v="43"/>
    <s v="30/10/2019"/>
    <d v="2019-11-08T00:00:00"/>
    <n v="43"/>
    <x v="3"/>
    <n v="9"/>
    <n v="387"/>
  </r>
  <r>
    <n v="292"/>
    <s v="39001091"/>
    <s v="26/10/2019"/>
    <n v="5550"/>
    <s v="26/11/2019"/>
    <d v="2019-11-19T00:00:00"/>
    <n v="5550"/>
    <x v="3"/>
    <n v="-7"/>
    <n v="-38850"/>
  </r>
  <r>
    <n v="293"/>
    <s v="19P00006"/>
    <s v="15/09/2019"/>
    <n v="170"/>
    <s v="31/10/2019"/>
    <d v="2019-11-19T00:00:00"/>
    <n v="170"/>
    <x v="3"/>
    <n v="19"/>
    <n v="3230"/>
  </r>
  <r>
    <n v="294"/>
    <s v="1513"/>
    <s v="07/10/2019"/>
    <n v="15002"/>
    <s v="07/11/2019"/>
    <d v="2019-11-22T00:00:00"/>
    <n v="15002"/>
    <x v="3"/>
    <n v="15"/>
    <n v="225030"/>
  </r>
  <r>
    <n v="295"/>
    <s v="109E"/>
    <s v="13/11/2019"/>
    <n v="2431.87"/>
    <d v="2019-12-13T00:00:00"/>
    <d v="2019-12-16T00:00:00"/>
    <n v="2048.54"/>
    <x v="3"/>
    <n v="3"/>
    <n v="7295.61"/>
  </r>
  <r>
    <n v="296"/>
    <s v="7X03464657"/>
    <s v="14/08/2019"/>
    <n v="284.95"/>
    <s v="19/11/2019"/>
    <d v="2019-11-25T00:00:00"/>
    <n v="284.95"/>
    <x v="3"/>
    <n v="6"/>
    <n v="1709.6999999999998"/>
  </r>
  <r>
    <n v="297"/>
    <s v="19000032 D"/>
    <s v="09/09/2019"/>
    <n v="9000"/>
    <s v="09/10/2019"/>
    <d v="2019-10-07T00:00:00"/>
    <n v="9000"/>
    <x v="3"/>
    <n v="-2"/>
    <n v="-18000"/>
  </r>
  <r>
    <n v="298"/>
    <s v="8W00303654"/>
    <s v="06/06/2019"/>
    <n v="158.28"/>
    <d v="2019-08-30T00:00:00"/>
    <d v="2019-10-05T00:00:00"/>
    <n v="158.28"/>
    <x v="3"/>
    <n v="36"/>
    <n v="5698.08"/>
  </r>
  <r>
    <n v="299"/>
    <s v="12002450"/>
    <s v="12/07/2019"/>
    <n v="260"/>
    <s v="31/08/2019"/>
    <d v="2019-10-14T00:00:00"/>
    <n v="260"/>
    <x v="3"/>
    <n v="44"/>
    <n v="11440"/>
  </r>
  <r>
    <n v="300"/>
    <s v="1147/2019"/>
    <s v="05/07/2019"/>
    <n v="203.7"/>
    <s v="30/09/2019"/>
    <d v="2019-10-07T00:00:00"/>
    <n v="203.7"/>
    <x v="3"/>
    <n v="7"/>
    <n v="1425.8999999999999"/>
  </r>
  <r>
    <n v="301"/>
    <s v="21950"/>
    <s v="31/07/2019"/>
    <n v="500"/>
    <s v="30/09/2019"/>
    <d v="2019-11-08T00:00:00"/>
    <n v="500"/>
    <x v="3"/>
    <n v="39"/>
    <n v="19500"/>
  </r>
  <r>
    <n v="302"/>
    <s v="IIT9014678"/>
    <s v="03/10/2019"/>
    <n v="9865.61"/>
    <s v="03/11/2019"/>
    <d v="2019-11-19T00:00:00"/>
    <n v="9865.61"/>
    <x v="3"/>
    <n v="16"/>
    <n v="157849.76"/>
  </r>
  <r>
    <n v="303"/>
    <s v="70/2019"/>
    <s v="31/10/2019"/>
    <n v="1831.38"/>
    <d v="2019-11-30T00:00:00"/>
    <d v="2019-12-16T00:00:00"/>
    <n v="1831.38"/>
    <x v="3"/>
    <n v="16"/>
    <n v="29302.080000000002"/>
  </r>
  <r>
    <n v="304"/>
    <s v="000003-2019-FE"/>
    <s v="04/11/2019"/>
    <n v="306"/>
    <d v="2019-12-04T00:00:00"/>
    <d v="2019-12-16T00:00:00"/>
    <n v="306"/>
    <x v="3"/>
    <n v="12"/>
    <n v="3672"/>
  </r>
  <r>
    <n v="305"/>
    <s v="3181"/>
    <s v="28/10/2019"/>
    <n v="431.14"/>
    <s v="28/11/2019"/>
    <d v="2019-12-23T00:00:00"/>
    <n v="347.98"/>
    <x v="3"/>
    <n v="25"/>
    <n v="10778.5"/>
  </r>
  <r>
    <n v="306"/>
    <s v="1410001785"/>
    <s v="25/07/2019"/>
    <n v="6743.27"/>
    <s v="30/09/2019"/>
    <d v="2019-10-07T00:00:00"/>
    <n v="6743.27"/>
    <x v="3"/>
    <n v="7"/>
    <n v="47202.89"/>
  </r>
  <r>
    <n v="307"/>
    <s v="1010575315"/>
    <s v="29/10/2019"/>
    <n v="460.79"/>
    <s v="30/11/2019"/>
    <d v="2019-12-23T00:00:00"/>
    <n v="460.79"/>
    <x v="3"/>
    <n v="23"/>
    <n v="10598.17"/>
  </r>
  <r>
    <n v="308"/>
    <s v="2498"/>
    <s v="02/09/2019"/>
    <n v="301.2"/>
    <s v="02/10/2019"/>
    <d v="2019-10-07T00:00:00"/>
    <n v="301.2"/>
    <x v="3"/>
    <n v="5"/>
    <n v="1506"/>
  </r>
  <r>
    <n v="309"/>
    <s v="13149"/>
    <s v="08/08/2019"/>
    <n v="418"/>
    <d v="2019-09-30T00:00:00"/>
    <d v="2019-10-07T00:00:00"/>
    <n v="418"/>
    <x v="3"/>
    <n v="7"/>
    <n v="2926"/>
  </r>
  <r>
    <n v="310"/>
    <s v="346/19"/>
    <s v="27/09/2019"/>
    <n v="100"/>
    <s v="27/10/2019"/>
    <d v="2019-10-11T00:00:00"/>
    <n v="100"/>
    <x v="3"/>
    <n v="-16"/>
    <n v="-1600"/>
  </r>
  <r>
    <n v="311"/>
    <s v="163/FD"/>
    <s v="10/10/2019"/>
    <n v="287.04000000000002"/>
    <s v="10/11/2019"/>
    <d v="2019-11-08T00:00:00"/>
    <n v="287.04000000000002"/>
    <x v="3"/>
    <n v="-2"/>
    <n v="-574.08000000000004"/>
  </r>
  <r>
    <n v="312"/>
    <s v="999_B"/>
    <s v="18/09/2019"/>
    <n v="250"/>
    <s v="31/10/2019"/>
    <d v="2019-11-08T00:00:00"/>
    <n v="220"/>
    <x v="3"/>
    <n v="8"/>
    <n v="2000"/>
  </r>
  <r>
    <n v="313"/>
    <s v="12003562"/>
    <s v="10/10/2019"/>
    <n v="260"/>
    <s v="30/11/2019"/>
    <d v="2019-12-12T00:00:00"/>
    <n v="260"/>
    <x v="3"/>
    <n v="12"/>
    <n v="3120"/>
  </r>
  <r>
    <n v="314"/>
    <s v="9/2019"/>
    <s v="05/11/2019"/>
    <n v="255"/>
    <s v="05/12/2019"/>
    <d v="2019-12-16T00:00:00"/>
    <n v="217.5"/>
    <x v="3"/>
    <n v="11"/>
    <n v="2805"/>
  </r>
  <r>
    <n v="315"/>
    <s v="PA 25_19"/>
    <s v="04/12/2019"/>
    <n v="430.15"/>
    <s v="12/12/2019"/>
    <d v="2019-12-12T00:00:00"/>
    <n v="430.15"/>
    <x v="3"/>
    <n v="0"/>
    <n v="0"/>
  </r>
  <r>
    <n v="316"/>
    <s v="168 A"/>
    <s v="30/10/2019"/>
    <n v="1000"/>
    <s v="30/11/2019"/>
    <d v="2019-12-16T00:00:00"/>
    <n v="1000"/>
    <x v="3"/>
    <n v="16"/>
    <n v="16000"/>
  </r>
  <r>
    <n v="317"/>
    <s v="6662503664"/>
    <s v="03/09/2019"/>
    <n v="131.13999999999999"/>
    <s v="31/10/2019"/>
    <d v="2019-10-09T00:00:00"/>
    <n v="131.13999999999999"/>
    <x v="3"/>
    <n v="-22"/>
    <n v="-2885.08"/>
  </r>
  <r>
    <n v="318"/>
    <s v="8019103635"/>
    <s v="26/07/2019"/>
    <n v="2.16"/>
    <s v="26/09/2019"/>
    <d v="2019-10-07T00:00:00"/>
    <n v="2.16"/>
    <x v="3"/>
    <n v="11"/>
    <n v="23.76"/>
  </r>
  <r>
    <n v="319"/>
    <s v="8W00307925"/>
    <s v="06/06/2019"/>
    <n v="19.739999999999998"/>
    <d v="2019-08-30T00:00:00"/>
    <d v="2019-10-05T00:00:00"/>
    <n v="19.739999999999998"/>
    <x v="3"/>
    <n v="36"/>
    <n v="710.64"/>
  </r>
  <r>
    <n v="320"/>
    <s v="FATTPA 22_19"/>
    <s v="30/10/2019"/>
    <n v="196.64"/>
    <s v="30/10/2019"/>
    <d v="2019-10-31T00:00:00"/>
    <n v="196.64"/>
    <x v="3"/>
    <n v="1"/>
    <n v="196.64"/>
  </r>
  <r>
    <n v="321"/>
    <s v="103E"/>
    <s v="30/09/2019"/>
    <n v="662.19"/>
    <s v="31/10/2019"/>
    <d v="2019-11-08T00:00:00"/>
    <n v="652.19000000000005"/>
    <x v="3"/>
    <n v="8"/>
    <n v="5297.52"/>
  </r>
  <r>
    <n v="322"/>
    <s v="IIT9014831"/>
    <s v="11/10/2019"/>
    <n v="14392.38"/>
    <s v="11/11/2019"/>
    <d v="2019-11-19T00:00:00"/>
    <n v="14392.38"/>
    <x v="3"/>
    <n v="8"/>
    <n v="115139.04"/>
  </r>
  <r>
    <n v="323"/>
    <s v="PA 24_19"/>
    <s v="11/11/2019"/>
    <n v="368.7"/>
    <d v="2019-12-11T00:00:00"/>
    <d v="2019-11-25T00:00:00"/>
    <n v="368.7"/>
    <x v="3"/>
    <n v="-16"/>
    <n v="-5899.2"/>
  </r>
  <r>
    <n v="324"/>
    <s v="19FVRW139055"/>
    <s v="31/10/2019"/>
    <n v="3517.24"/>
    <s v="15/12/2019"/>
    <d v="2019-12-16T00:00:00"/>
    <n v="3517.24"/>
    <x v="3"/>
    <n v="1"/>
    <n v="3517.24"/>
  </r>
  <r>
    <n v="325"/>
    <s v="001713_VRM"/>
    <s v="04/12/2019"/>
    <n v="3843.18"/>
    <s v="04/01/2020"/>
    <d v="2019-12-16T00:00:00"/>
    <n v="3243.29"/>
    <x v="3"/>
    <n v="-19"/>
    <n v="-73020.42"/>
  </r>
  <r>
    <n v="326"/>
    <s v="8W00401328"/>
    <s v="06/08/2019"/>
    <n v="151.22999999999999"/>
    <d v="2019-10-31T00:00:00"/>
    <d v="2019-11-25T00:00:00"/>
    <n v="151.22999999999999"/>
    <x v="3"/>
    <n v="25"/>
    <n v="3780.7499999999995"/>
  </r>
  <r>
    <n v="327"/>
    <s v="8719310610"/>
    <s v="14/10/2019"/>
    <n v="9"/>
    <s v="14/11/2019"/>
    <d v="2019-12-16T00:00:00"/>
    <n v="9"/>
    <x v="3"/>
    <n v="32"/>
    <n v="288"/>
  </r>
  <r>
    <n v="328"/>
    <s v="7714/27"/>
    <s v="30/10/2019"/>
    <n v="2464.6799999999998"/>
    <s v="30/11/2019"/>
    <d v="2019-12-11T00:00:00"/>
    <n v="2464.6799999999998"/>
    <x v="3"/>
    <n v="11"/>
    <n v="27111.48"/>
  </r>
  <r>
    <n v="329"/>
    <s v="2019VP0000516"/>
    <s v="31/10/2019"/>
    <n v="7500"/>
    <s v="02/12/2019"/>
    <d v="2019-12-23T00:00:00"/>
    <n v="7500"/>
    <x v="3"/>
    <n v="21"/>
    <n v="157500"/>
  </r>
  <r>
    <n v="330"/>
    <s v="6662503665"/>
    <s v="03/09/2019"/>
    <n v="12830.69"/>
    <s v="03/10/2019"/>
    <d v="2019-10-09T00:00:00"/>
    <n v="12830.69"/>
    <x v="3"/>
    <n v="6"/>
    <n v="76984.14"/>
  </r>
  <r>
    <n v="331"/>
    <s v="681/M"/>
    <s v="31/10/2019"/>
    <n v="24.59"/>
    <s v="30/11/2019"/>
    <d v="2019-12-16T00:00:00"/>
    <n v="24.59"/>
    <x v="3"/>
    <n v="16"/>
    <n v="393.44"/>
  </r>
  <r>
    <n v="332"/>
    <s v="2019VP0000517"/>
    <s v="31/10/2019"/>
    <n v="7500"/>
    <s v="30/11/2019"/>
    <d v="2019-12-23T00:00:00"/>
    <n v="7500"/>
    <x v="3"/>
    <n v="23"/>
    <n v="172500"/>
  </r>
  <r>
    <n v="333"/>
    <s v="102E"/>
    <s v="16/09/2019"/>
    <n v="2431.87"/>
    <s v="16/10/2019"/>
    <d v="2019-10-07T00:00:00"/>
    <n v="2048.54"/>
    <x v="3"/>
    <n v="-9"/>
    <n v="-21886.829999999998"/>
  </r>
  <r>
    <n v="334"/>
    <s v="47/2019"/>
    <s v="31/08/2019"/>
    <n v="1831.38"/>
    <d v="2019-09-30T00:00:00"/>
    <d v="2019-10-07T00:00:00"/>
    <n v="1831.38"/>
    <x v="3"/>
    <n v="7"/>
    <n v="12819.66"/>
  </r>
  <r>
    <n v="335"/>
    <s v="2019321035677"/>
    <s v="02/10/2019"/>
    <n v="680"/>
    <s v="30/11/2019"/>
    <d v="2019-11-08T00:00:00"/>
    <n v="680"/>
    <x v="3"/>
    <n v="-22"/>
    <n v="-14960"/>
  </r>
  <r>
    <n v="336"/>
    <s v="8719292385"/>
    <s v="25/09/2019"/>
    <n v="4.5"/>
    <s v="25/10/2019"/>
    <d v="2019-11-08T00:00:00"/>
    <n v="4.5"/>
    <x v="3"/>
    <n v="14"/>
    <n v="63"/>
  </r>
  <r>
    <n v="337"/>
    <s v="19FVRW123300"/>
    <s v="29/09/2019"/>
    <n v="600"/>
    <s v="31/10/2019"/>
    <d v="2019-12-16T00:00:00"/>
    <n v="600"/>
    <x v="3"/>
    <n v="46"/>
    <n v="27600"/>
  </r>
  <r>
    <n v="338"/>
    <s v="IIT9014832"/>
    <s v="11/10/2019"/>
    <n v="15031.06"/>
    <s v="11/11/2019"/>
    <d v="2019-11-19T00:00:00"/>
    <n v="15031.06"/>
    <x v="3"/>
    <n v="8"/>
    <n v="120248.48"/>
  </r>
  <r>
    <n v="339"/>
    <s v="PAE0034300"/>
    <s v="31/10/2019"/>
    <n v="119.2"/>
    <d v="2019-11-30T00:00:00"/>
    <d v="2019-12-02T00:00:00"/>
    <n v="119.2"/>
    <x v="3"/>
    <n v="2"/>
    <n v="238.4"/>
  </r>
  <r>
    <n v="340"/>
    <s v="3301000389-1226"/>
    <s v="08/10/2019"/>
    <n v="15125"/>
    <s v="30/11/2019"/>
    <d v="2019-11-08T00:00:00"/>
    <n v="15125"/>
    <x v="3"/>
    <n v="-22"/>
    <n v="-332750"/>
  </r>
  <r>
    <n v="341"/>
    <s v="IIT9014677"/>
    <s v="03/10/2019"/>
    <n v="44299.99"/>
    <s v="03/11/2019"/>
    <d v="2019-11-19T00:00:00"/>
    <n v="44299.99"/>
    <x v="3"/>
    <n v="16"/>
    <n v="708799.84"/>
  </r>
  <r>
    <n v="342"/>
    <s v="8W00398137"/>
    <s v="06/08/2019"/>
    <n v="15.68"/>
    <s v="31/10/2019"/>
    <d v="2019-11-25T00:00:00"/>
    <n v="15.68"/>
    <x v="3"/>
    <n v="25"/>
    <n v="392"/>
  </r>
  <r>
    <n v="343"/>
    <s v="232"/>
    <s v="06/11/2019"/>
    <n v="311.8"/>
    <s v="06/12/2019"/>
    <d v="2019-12-16T00:00:00"/>
    <n v="273.8"/>
    <x v="3"/>
    <n v="10"/>
    <n v="3118"/>
  </r>
  <r>
    <n v="344"/>
    <s v="E9 "/>
    <s v="30/10/2019"/>
    <n v="270.25"/>
    <d v="2019-11-30T00:00:00"/>
    <d v="2019-12-16T00:00:00"/>
    <n v="270.25"/>
    <x v="3"/>
    <n v="16"/>
    <n v="4324"/>
  </r>
  <r>
    <n v="345"/>
    <s v="2019321039387"/>
    <s v="02/11/2019"/>
    <n v="680"/>
    <d v="2019-12-02T00:00:00"/>
    <d v="2019-12-16T00:00:00"/>
    <n v="680"/>
    <x v="3"/>
    <n v="14"/>
    <n v="9520"/>
  </r>
  <r>
    <n v="346"/>
    <s v="3/2019"/>
    <s v="29/10/2019"/>
    <n v="700"/>
    <s v="30/11/2019"/>
    <d v="2019-12-16T00:00:00"/>
    <n v="700"/>
    <x v="3"/>
    <n v="16"/>
    <n v="11200"/>
  </r>
  <r>
    <n v="347"/>
    <s v="19FVRW139054"/>
    <s v="31/10/2019"/>
    <n v="1200"/>
    <s v="15/12/2019"/>
    <d v="2019-12-16T00:00:00"/>
    <n v="1200"/>
    <x v="3"/>
    <n v="1"/>
    <n v="1200"/>
  </r>
  <r>
    <n v="348"/>
    <s v="000002-2019-FE"/>
    <s v="20/09/2019"/>
    <n v="357"/>
    <s v="20/10/2019"/>
    <d v="2019-10-07T00:00:00"/>
    <n v="357"/>
    <x v="3"/>
    <n v="-13"/>
    <n v="-4641"/>
  </r>
  <r>
    <n v="349"/>
    <s v="FE46/19"/>
    <s v="28/10/2019"/>
    <n v="700"/>
    <s v="28/11/2019"/>
    <d v="2019-11-08T00:00:00"/>
    <n v="700"/>
    <x v="3"/>
    <n v="-20"/>
    <n v="-14000"/>
  </r>
  <r>
    <n v="350"/>
    <s v="111901739213"/>
    <s v="10/09/2019"/>
    <n v="8519.81"/>
    <s v="31/10/2019"/>
    <d v="2019-11-12T00:00:00"/>
    <n v="8519.81"/>
    <x v="3"/>
    <n v="12"/>
    <n v="102237.72"/>
  </r>
  <r>
    <n v="351"/>
    <s v="3069839817"/>
    <s v="07/11/2019"/>
    <n v="1428.8"/>
    <s v="07/12/2019"/>
    <d v="2019-11-25T00:00:00"/>
    <n v="1428.8"/>
    <x v="3"/>
    <n v="-12"/>
    <n v="-17145.599999999999"/>
  </r>
  <r>
    <n v="352"/>
    <s v="0002147616"/>
    <s v="31/10/2019"/>
    <n v="1200"/>
    <s v="30/11/2019"/>
    <d v="2019-12-23T00:00:00"/>
    <n v="1200"/>
    <x v="3"/>
    <n v="23"/>
    <n v="27600"/>
  </r>
  <r>
    <n v="353"/>
    <s v="4/2019"/>
    <s v="06/11/2019"/>
    <n v="96110.8"/>
    <s v="06/12/2019"/>
    <d v="2019-11-15T00:00:00"/>
    <n v="96110.8"/>
    <x v="3"/>
    <n v="-21"/>
    <n v="-2018326.8"/>
  </r>
  <r>
    <n v="354"/>
    <s v="3068971974"/>
    <s v="13/10/2019"/>
    <n v="1352.05"/>
    <s v="13/11/2019"/>
    <d v="2019-11-25T00:00:00"/>
    <n v="1352.05"/>
    <x v="3"/>
    <n v="12"/>
    <n v="16224.599999999999"/>
  </r>
  <r>
    <n v="355"/>
    <s v="FATTPA 62_19"/>
    <s v="15/11/2019"/>
    <n v="17509.439999999999"/>
    <s v="15/12/2019"/>
    <d v="2019-12-16T00:00:00"/>
    <n v="14749.44"/>
    <x v="3"/>
    <n v="1"/>
    <n v="17509.439999999999"/>
  </r>
  <r>
    <n v="356"/>
    <s v="8719241014"/>
    <s v="26/07/2019"/>
    <n v="327.36"/>
    <s v="26/09/2019"/>
    <d v="2019-10-07T00:00:00"/>
    <n v="327.36"/>
    <x v="3"/>
    <n v="11"/>
    <n v="3600.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4D9069-B331-4AA5-8042-7016364E4FB0}" name="Tabella_pivot3" cacheId="5" applyNumberFormats="0" applyBorderFormats="0" applyFontFormats="0" applyPatternFormats="0" applyAlignmentFormats="0" applyWidthHeightFormats="1" dataCaption="Dati" grandTotalCaption="Totale 2018" updatedVersion="6" minRefreshableVersion="3" showMemberPropertyTips="0" useAutoFormatting="1" itemPrintTitles="1" createdVersion="5" indent="0" compact="0" compactData="0" gridDropZones="1">
  <location ref="D361:F367" firstHeaderRow="1" firstDataRow="2" firstDataCol="1"/>
  <pivotFields count="10"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64" outline="0" showAll="0" defaultSubtotal="0"/>
    <pivotField name="Periodo"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numFmtId="164" outline="0" subtotalTop="0" showAll="0" includeNewItemsInFilter="1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Ritardo Ponderato" fld="9" baseField="0" baseItem="0"/>
    <dataField name="Somma di Importo Pagato" fld="6" baseField="0" baseItem="0"/>
  </dataFields>
  <formats count="9">
    <format dxfId="26">
      <pivotArea outline="0" fieldPosition="0">
        <references count="1">
          <reference field="7" count="0" selected="0"/>
        </references>
      </pivotArea>
    </format>
    <format dxfId="25">
      <pivotArea grandRow="1" outline="0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dataOnly="0" labelOnly="1" outline="0" fieldPosition="0">
        <references count="1">
          <reference field="7" count="0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">
      <pivotArea type="all" dataOnly="0" outline="0" fieldPosition="0"/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2:E7" totalsRowShown="0" headerRowDxfId="32" dataDxfId="31">
  <tableColumns count="4">
    <tableColumn id="1" xr3:uid="{00000000-0010-0000-0000-000001000000}" name="Periodo" dataDxfId="30"/>
    <tableColumn id="2" xr3:uid="{00000000-0010-0000-0000-000002000000}" name="Ritardo Ponderato" dataDxfId="29" dataCellStyle="Migliaia"/>
    <tableColumn id="3" xr3:uid="{00000000-0010-0000-0000-000003000000}" name="Importo Pagato" dataDxfId="28" dataCellStyle="Migliaia"/>
    <tableColumn id="4" xr3:uid="{00000000-0010-0000-0000-000004000000}" name="ITP" dataDxfId="27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"/>
  <sheetViews>
    <sheetView showGridLines="0" tabSelected="1" zoomScale="325" zoomScaleNormal="325" workbookViewId="0">
      <selection activeCell="D10" sqref="D10"/>
    </sheetView>
  </sheetViews>
  <sheetFormatPr defaultRowHeight="10.5" x14ac:dyDescent="0.15"/>
  <cols>
    <col min="1" max="1" width="8.33203125" customWidth="1"/>
    <col min="2" max="2" width="13.33203125" customWidth="1"/>
    <col min="3" max="3" width="19.33203125" bestFit="1" customWidth="1"/>
    <col min="4" max="4" width="16.6640625" bestFit="1" customWidth="1"/>
    <col min="5" max="5" width="12.5" bestFit="1" customWidth="1"/>
    <col min="6" max="6" width="19.33203125" bestFit="1" customWidth="1"/>
    <col min="7" max="7" width="16.6640625" bestFit="1" customWidth="1"/>
    <col min="8" max="8" width="5.6640625" bestFit="1" customWidth="1"/>
  </cols>
  <sheetData>
    <row r="1" spans="2:7" ht="18" customHeight="1" x14ac:dyDescent="0.15"/>
    <row r="2" spans="2:7" ht="11.25" x14ac:dyDescent="0.15">
      <c r="B2" s="9" t="s">
        <v>17</v>
      </c>
      <c r="C2" s="10" t="s">
        <v>10</v>
      </c>
      <c r="D2" s="10" t="s">
        <v>5</v>
      </c>
      <c r="E2" s="9" t="s">
        <v>9</v>
      </c>
    </row>
    <row r="3" spans="2:7" ht="11.25" x14ac:dyDescent="0.15">
      <c r="B3" s="19" t="s">
        <v>13</v>
      </c>
      <c r="C3" s="11">
        <v>-6771579.2599999979</v>
      </c>
      <c r="D3" s="11">
        <v>418580.6</v>
      </c>
      <c r="E3" s="12">
        <f>Tabella1[[#This Row],[Ritardo Ponderato]]/Tabella1[[#This Row],[Importo Pagato]]</f>
        <v>-16.177479940541915</v>
      </c>
    </row>
    <row r="4" spans="2:7" ht="11.25" x14ac:dyDescent="0.15">
      <c r="B4" s="19" t="s">
        <v>14</v>
      </c>
      <c r="C4" s="11">
        <v>-10502269.1</v>
      </c>
      <c r="D4" s="11">
        <v>820074.90000000014</v>
      </c>
      <c r="E4" s="12">
        <v>-12.806475481690756</v>
      </c>
      <c r="F4" s="1"/>
      <c r="G4" s="1"/>
    </row>
    <row r="5" spans="2:7" ht="11.25" x14ac:dyDescent="0.15">
      <c r="B5" s="19" t="s">
        <v>15</v>
      </c>
      <c r="C5" s="11">
        <v>-2622569.7399999998</v>
      </c>
      <c r="D5" s="11">
        <v>209688.46999999994</v>
      </c>
      <c r="E5" s="12">
        <v>-12.506981142072334</v>
      </c>
    </row>
    <row r="6" spans="2:7" ht="11.25" x14ac:dyDescent="0.15">
      <c r="B6" s="19" t="s">
        <v>16</v>
      </c>
      <c r="C6" s="11">
        <v>-4429112.6000000006</v>
      </c>
      <c r="D6" s="11">
        <v>561299.65999999992</v>
      </c>
      <c r="E6" s="12">
        <v>-7.8908164669118115</v>
      </c>
    </row>
    <row r="7" spans="2:7" ht="11.25" x14ac:dyDescent="0.15">
      <c r="B7" s="9" t="s">
        <v>28</v>
      </c>
      <c r="C7" s="13">
        <f>SUM(C3:C6)</f>
        <v>-24325530.699999999</v>
      </c>
      <c r="D7" s="13">
        <f>SUM(D3:D6)</f>
        <v>2009643.63</v>
      </c>
      <c r="E7" s="14">
        <f>Tabella1[[#This Row],[Ritardo Ponderato]]/Tabella1[[#This Row],[Importo Pagato]]</f>
        <v>-12.104400171686162</v>
      </c>
    </row>
    <row r="8" spans="2:7" ht="42" customHeight="1" x14ac:dyDescent="0.15"/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0"/>
  <sheetViews>
    <sheetView showGridLines="0" zoomScaleNormal="100" workbookViewId="0">
      <pane ySplit="1" topLeftCell="A344" activePane="bottomLeft" state="frozen"/>
      <selection pane="bottomLeft" activeCell="E366" sqref="E366:G366"/>
    </sheetView>
  </sheetViews>
  <sheetFormatPr defaultRowHeight="11.25" x14ac:dyDescent="0.15"/>
  <cols>
    <col min="1" max="1" width="13.83203125" style="2" bestFit="1" customWidth="1"/>
    <col min="2" max="2" width="19" style="2" bestFit="1" customWidth="1"/>
    <col min="3" max="3" width="10.6640625" style="2" bestFit="1" customWidth="1"/>
    <col min="4" max="4" width="12.5" style="2" bestFit="1" customWidth="1"/>
    <col min="5" max="5" width="28" style="2" customWidth="1"/>
    <col min="6" max="6" width="21.6640625" style="2" customWidth="1"/>
    <col min="7" max="7" width="16.1640625" style="2" bestFit="1" customWidth="1"/>
    <col min="8" max="8" width="16.1640625" style="2" customWidth="1"/>
    <col min="9" max="9" width="19.33203125" style="30" bestFit="1" customWidth="1"/>
    <col min="10" max="10" width="30.5" style="30" bestFit="1" customWidth="1"/>
    <col min="11" max="11" width="16.6640625" style="2" customWidth="1"/>
    <col min="12" max="12" width="15" style="2" customWidth="1"/>
    <col min="13" max="13" width="14.1640625" style="2" customWidth="1"/>
    <col min="14" max="14" width="26.6640625" style="2" customWidth="1"/>
    <col min="15" max="16" width="13.83203125" style="2" bestFit="1" customWidth="1"/>
    <col min="17" max="16384" width="9.33203125" style="2"/>
  </cols>
  <sheetData>
    <row r="1" spans="1:10" x14ac:dyDescent="0.15">
      <c r="A1" s="6" t="s">
        <v>18</v>
      </c>
      <c r="B1" s="4" t="s">
        <v>0</v>
      </c>
      <c r="C1" s="4" t="s">
        <v>1</v>
      </c>
      <c r="D1" s="4" t="s">
        <v>2</v>
      </c>
      <c r="E1" s="6" t="s">
        <v>3</v>
      </c>
      <c r="F1" s="6" t="s">
        <v>4</v>
      </c>
      <c r="G1" s="6" t="s">
        <v>5</v>
      </c>
      <c r="H1" s="8" t="s">
        <v>11</v>
      </c>
      <c r="I1" s="8" t="s">
        <v>8</v>
      </c>
      <c r="J1" s="8" t="s">
        <v>10</v>
      </c>
    </row>
    <row r="2" spans="1:10" x14ac:dyDescent="0.15">
      <c r="A2" s="7">
        <v>1</v>
      </c>
      <c r="B2" s="32" t="s">
        <v>29</v>
      </c>
      <c r="C2" s="5" t="s">
        <v>81</v>
      </c>
      <c r="D2" s="21">
        <v>760</v>
      </c>
      <c r="E2" s="22">
        <v>43498</v>
      </c>
      <c r="F2" s="18" t="s">
        <v>94</v>
      </c>
      <c r="G2" s="21">
        <v>760</v>
      </c>
      <c r="H2" s="7" t="s">
        <v>13</v>
      </c>
      <c r="I2" s="26">
        <f>F2-E2</f>
        <v>3</v>
      </c>
      <c r="J2" s="27">
        <f t="shared" ref="J2:J3" si="0">I2*D2</f>
        <v>2280</v>
      </c>
    </row>
    <row r="3" spans="1:10" x14ac:dyDescent="0.15">
      <c r="A3" s="7">
        <v>2</v>
      </c>
      <c r="B3" s="32" t="s">
        <v>30</v>
      </c>
      <c r="C3" s="5" t="s">
        <v>82</v>
      </c>
      <c r="D3" s="21">
        <v>1848.3</v>
      </c>
      <c r="E3" s="22">
        <v>43500</v>
      </c>
      <c r="F3" s="18" t="s">
        <v>94</v>
      </c>
      <c r="G3" s="21">
        <v>1848.3</v>
      </c>
      <c r="H3" s="7" t="s">
        <v>13</v>
      </c>
      <c r="I3" s="26">
        <f t="shared" ref="I3:I34" si="1">F3-E3</f>
        <v>1</v>
      </c>
      <c r="J3" s="27">
        <f t="shared" si="0"/>
        <v>1848.3</v>
      </c>
    </row>
    <row r="4" spans="1:10" x14ac:dyDescent="0.15">
      <c r="A4" s="7">
        <v>3</v>
      </c>
      <c r="B4" s="32" t="s">
        <v>22</v>
      </c>
      <c r="C4" s="5" t="s">
        <v>83</v>
      </c>
      <c r="D4" s="21">
        <v>950</v>
      </c>
      <c r="E4" s="22" t="s">
        <v>96</v>
      </c>
      <c r="F4" s="18" t="s">
        <v>94</v>
      </c>
      <c r="G4" s="21">
        <v>950</v>
      </c>
      <c r="H4" s="7" t="s">
        <v>13</v>
      </c>
      <c r="I4" s="26">
        <f t="shared" si="1"/>
        <v>-2</v>
      </c>
      <c r="J4" s="27">
        <f t="shared" ref="J4:J34" si="2">I4*D4</f>
        <v>-1900</v>
      </c>
    </row>
    <row r="5" spans="1:10" x14ac:dyDescent="0.15">
      <c r="A5" s="7">
        <v>4</v>
      </c>
      <c r="B5" s="32" t="s">
        <v>31</v>
      </c>
      <c r="C5" s="5" t="s">
        <v>83</v>
      </c>
      <c r="D5" s="21">
        <v>2726.5</v>
      </c>
      <c r="E5" s="22">
        <v>43503</v>
      </c>
      <c r="F5" s="18" t="s">
        <v>98</v>
      </c>
      <c r="G5" s="21">
        <v>2726.5</v>
      </c>
      <c r="H5" s="7" t="s">
        <v>13</v>
      </c>
      <c r="I5" s="26">
        <f t="shared" si="1"/>
        <v>7</v>
      </c>
      <c r="J5" s="27">
        <f t="shared" si="2"/>
        <v>19085.5</v>
      </c>
    </row>
    <row r="6" spans="1:10" x14ac:dyDescent="0.15">
      <c r="A6" s="7">
        <v>5</v>
      </c>
      <c r="B6" s="32" t="s">
        <v>32</v>
      </c>
      <c r="C6" s="5" t="s">
        <v>24</v>
      </c>
      <c r="D6" s="21">
        <v>939.76</v>
      </c>
      <c r="E6" s="22" t="s">
        <v>98</v>
      </c>
      <c r="F6" s="18" t="s">
        <v>107</v>
      </c>
      <c r="G6" s="21">
        <v>939.76</v>
      </c>
      <c r="H6" s="7" t="s">
        <v>13</v>
      </c>
      <c r="I6" s="26">
        <f t="shared" si="1"/>
        <v>1</v>
      </c>
      <c r="J6" s="27">
        <f t="shared" si="2"/>
        <v>939.76</v>
      </c>
    </row>
    <row r="7" spans="1:10" x14ac:dyDescent="0.15">
      <c r="A7" s="7">
        <v>6</v>
      </c>
      <c r="B7" s="32" t="s">
        <v>33</v>
      </c>
      <c r="C7" s="5" t="s">
        <v>24</v>
      </c>
      <c r="D7" s="21">
        <v>2431.87</v>
      </c>
      <c r="E7" s="22">
        <v>43506</v>
      </c>
      <c r="F7" s="18" t="s">
        <v>108</v>
      </c>
      <c r="G7" s="21">
        <v>2048.54</v>
      </c>
      <c r="H7" s="7" t="s">
        <v>13</v>
      </c>
      <c r="I7" s="26">
        <f t="shared" si="1"/>
        <v>19</v>
      </c>
      <c r="J7" s="27">
        <f t="shared" si="2"/>
        <v>46205.53</v>
      </c>
    </row>
    <row r="8" spans="1:10" x14ac:dyDescent="0.15">
      <c r="A8" s="7">
        <v>7</v>
      </c>
      <c r="B8" s="32" t="s">
        <v>34</v>
      </c>
      <c r="C8" s="5" t="s">
        <v>25</v>
      </c>
      <c r="D8" s="21">
        <v>7416.94</v>
      </c>
      <c r="E8" s="22" t="s">
        <v>109</v>
      </c>
      <c r="F8" s="18" t="s">
        <v>87</v>
      </c>
      <c r="G8" s="21">
        <v>7416.94</v>
      </c>
      <c r="H8" s="7" t="s">
        <v>13</v>
      </c>
      <c r="I8" s="26">
        <f t="shared" si="1"/>
        <v>-24</v>
      </c>
      <c r="J8" s="27">
        <f t="shared" si="2"/>
        <v>-178006.56</v>
      </c>
    </row>
    <row r="9" spans="1:10" x14ac:dyDescent="0.15">
      <c r="A9" s="7">
        <v>8</v>
      </c>
      <c r="B9" s="32" t="s">
        <v>20</v>
      </c>
      <c r="C9" s="5" t="s">
        <v>25</v>
      </c>
      <c r="D9" s="21">
        <v>71500</v>
      </c>
      <c r="E9" s="22" t="s">
        <v>91</v>
      </c>
      <c r="F9" s="18" t="s">
        <v>84</v>
      </c>
      <c r="G9" s="21">
        <v>71500</v>
      </c>
      <c r="H9" s="7" t="s">
        <v>13</v>
      </c>
      <c r="I9" s="26">
        <f t="shared" si="1"/>
        <v>-17</v>
      </c>
      <c r="J9" s="27">
        <f t="shared" si="2"/>
        <v>-1215500</v>
      </c>
    </row>
    <row r="10" spans="1:10" x14ac:dyDescent="0.15">
      <c r="A10" s="7">
        <v>9</v>
      </c>
      <c r="B10" s="32" t="s">
        <v>35</v>
      </c>
      <c r="C10" s="5" t="s">
        <v>84</v>
      </c>
      <c r="D10" s="21">
        <v>210</v>
      </c>
      <c r="E10" s="22" t="s">
        <v>84</v>
      </c>
      <c r="F10" s="18" t="s">
        <v>86</v>
      </c>
      <c r="G10" s="21">
        <v>210</v>
      </c>
      <c r="H10" s="7" t="s">
        <v>13</v>
      </c>
      <c r="I10" s="26">
        <f t="shared" si="1"/>
        <v>2</v>
      </c>
      <c r="J10" s="27">
        <f t="shared" si="2"/>
        <v>420</v>
      </c>
    </row>
    <row r="11" spans="1:10" x14ac:dyDescent="0.15">
      <c r="A11" s="7">
        <v>10</v>
      </c>
      <c r="B11" s="32" t="s">
        <v>36</v>
      </c>
      <c r="C11" s="5" t="s">
        <v>84</v>
      </c>
      <c r="D11" s="21">
        <v>460.79</v>
      </c>
      <c r="E11" s="22" t="s">
        <v>110</v>
      </c>
      <c r="F11" s="18" t="s">
        <v>111</v>
      </c>
      <c r="G11" s="21">
        <v>460.79</v>
      </c>
      <c r="H11" s="7" t="s">
        <v>13</v>
      </c>
      <c r="I11" s="26">
        <f t="shared" si="1"/>
        <v>8</v>
      </c>
      <c r="J11" s="27">
        <f t="shared" si="2"/>
        <v>3686.32</v>
      </c>
    </row>
    <row r="12" spans="1:10" x14ac:dyDescent="0.15">
      <c r="A12" s="7">
        <v>11</v>
      </c>
      <c r="B12" s="32" t="s">
        <v>37</v>
      </c>
      <c r="C12" s="5" t="s">
        <v>84</v>
      </c>
      <c r="D12" s="21">
        <v>8602</v>
      </c>
      <c r="E12" s="22" t="s">
        <v>110</v>
      </c>
      <c r="F12" s="18" t="s">
        <v>111</v>
      </c>
      <c r="G12" s="21">
        <v>8602</v>
      </c>
      <c r="H12" s="7" t="s">
        <v>13</v>
      </c>
      <c r="I12" s="26">
        <f t="shared" si="1"/>
        <v>8</v>
      </c>
      <c r="J12" s="27">
        <f t="shared" si="2"/>
        <v>68816</v>
      </c>
    </row>
    <row r="13" spans="1:10" x14ac:dyDescent="0.15">
      <c r="A13" s="7">
        <v>12</v>
      </c>
      <c r="B13" s="32" t="s">
        <v>38</v>
      </c>
      <c r="C13" s="5" t="s">
        <v>84</v>
      </c>
      <c r="D13" s="21">
        <v>620</v>
      </c>
      <c r="E13" s="22">
        <v>43510</v>
      </c>
      <c r="F13" s="18" t="s">
        <v>108</v>
      </c>
      <c r="G13" s="21">
        <v>620</v>
      </c>
      <c r="H13" s="7" t="s">
        <v>13</v>
      </c>
      <c r="I13" s="26">
        <f t="shared" si="1"/>
        <v>15</v>
      </c>
      <c r="J13" s="27">
        <f t="shared" si="2"/>
        <v>9300</v>
      </c>
    </row>
    <row r="14" spans="1:10" x14ac:dyDescent="0.15">
      <c r="A14" s="7">
        <v>13</v>
      </c>
      <c r="B14" s="32" t="s">
        <v>39</v>
      </c>
      <c r="C14" s="5" t="s">
        <v>84</v>
      </c>
      <c r="D14" s="21">
        <v>2480.4299999999998</v>
      </c>
      <c r="E14" s="22" t="s">
        <v>98</v>
      </c>
      <c r="F14" s="18" t="s">
        <v>87</v>
      </c>
      <c r="G14" s="21">
        <v>2480.4299999999998</v>
      </c>
      <c r="H14" s="7" t="s">
        <v>13</v>
      </c>
      <c r="I14" s="26">
        <f t="shared" si="1"/>
        <v>-27</v>
      </c>
      <c r="J14" s="27">
        <f t="shared" si="2"/>
        <v>-66971.61</v>
      </c>
    </row>
    <row r="15" spans="1:10" x14ac:dyDescent="0.15">
      <c r="A15" s="7">
        <v>14</v>
      </c>
      <c r="B15" s="32" t="s">
        <v>40</v>
      </c>
      <c r="C15" s="5" t="s">
        <v>85</v>
      </c>
      <c r="D15" s="21">
        <v>563.20000000000005</v>
      </c>
      <c r="E15" s="22">
        <v>43511</v>
      </c>
      <c r="F15" s="18" t="s">
        <v>112</v>
      </c>
      <c r="G15" s="21">
        <v>563.20000000000005</v>
      </c>
      <c r="H15" s="7" t="s">
        <v>13</v>
      </c>
      <c r="I15" s="26">
        <f t="shared" si="1"/>
        <v>-2</v>
      </c>
      <c r="J15" s="27">
        <f t="shared" si="2"/>
        <v>-1126.4000000000001</v>
      </c>
    </row>
    <row r="16" spans="1:10" x14ac:dyDescent="0.15">
      <c r="A16" s="7">
        <v>15</v>
      </c>
      <c r="B16" s="32" t="s">
        <v>41</v>
      </c>
      <c r="C16" s="5" t="s">
        <v>85</v>
      </c>
      <c r="D16" s="21">
        <v>102</v>
      </c>
      <c r="E16" s="22">
        <v>43511</v>
      </c>
      <c r="F16" s="18" t="s">
        <v>112</v>
      </c>
      <c r="G16" s="21">
        <v>102</v>
      </c>
      <c r="H16" s="7" t="s">
        <v>13</v>
      </c>
      <c r="I16" s="26">
        <f t="shared" si="1"/>
        <v>-2</v>
      </c>
      <c r="J16" s="27">
        <f t="shared" si="2"/>
        <v>-204</v>
      </c>
    </row>
    <row r="17" spans="1:10" x14ac:dyDescent="0.15">
      <c r="A17" s="7">
        <v>16</v>
      </c>
      <c r="B17" s="32" t="s">
        <v>42</v>
      </c>
      <c r="C17" s="5" t="s">
        <v>86</v>
      </c>
      <c r="D17" s="21">
        <v>255</v>
      </c>
      <c r="E17" s="22" t="s">
        <v>113</v>
      </c>
      <c r="F17" s="18" t="s">
        <v>94</v>
      </c>
      <c r="G17" s="21">
        <v>217.5</v>
      </c>
      <c r="H17" s="7" t="s">
        <v>13</v>
      </c>
      <c r="I17" s="26">
        <f t="shared" si="1"/>
        <v>-11</v>
      </c>
      <c r="J17" s="27">
        <f t="shared" si="2"/>
        <v>-2805</v>
      </c>
    </row>
    <row r="18" spans="1:10" x14ac:dyDescent="0.15">
      <c r="A18" s="7">
        <v>17</v>
      </c>
      <c r="B18" s="32" t="s">
        <v>43</v>
      </c>
      <c r="C18" s="5" t="s">
        <v>26</v>
      </c>
      <c r="D18" s="21">
        <v>470</v>
      </c>
      <c r="E18" s="22">
        <v>43513</v>
      </c>
      <c r="F18" s="18" t="s">
        <v>108</v>
      </c>
      <c r="G18" s="21">
        <v>470</v>
      </c>
      <c r="H18" s="7" t="s">
        <v>13</v>
      </c>
      <c r="I18" s="26">
        <f t="shared" si="1"/>
        <v>12</v>
      </c>
      <c r="J18" s="27">
        <f t="shared" si="2"/>
        <v>5640</v>
      </c>
    </row>
    <row r="19" spans="1:10" x14ac:dyDescent="0.15">
      <c r="A19" s="7">
        <v>18</v>
      </c>
      <c r="B19" s="32" t="s">
        <v>44</v>
      </c>
      <c r="C19" s="5" t="s">
        <v>26</v>
      </c>
      <c r="D19" s="21">
        <v>442.44</v>
      </c>
      <c r="E19" s="22" t="s">
        <v>26</v>
      </c>
      <c r="F19" s="18" t="s">
        <v>89</v>
      </c>
      <c r="G19" s="21">
        <v>442.44</v>
      </c>
      <c r="H19" s="7" t="s">
        <v>13</v>
      </c>
      <c r="I19" s="26">
        <f t="shared" si="1"/>
        <v>7</v>
      </c>
      <c r="J19" s="27">
        <f t="shared" si="2"/>
        <v>3097.08</v>
      </c>
    </row>
    <row r="20" spans="1:10" x14ac:dyDescent="0.15">
      <c r="A20" s="7">
        <v>19</v>
      </c>
      <c r="B20" s="32" t="s">
        <v>21</v>
      </c>
      <c r="C20" s="5" t="s">
        <v>87</v>
      </c>
      <c r="D20" s="21">
        <v>17110.5</v>
      </c>
      <c r="E20" s="22">
        <v>43514</v>
      </c>
      <c r="F20" s="18" t="s">
        <v>108</v>
      </c>
      <c r="G20" s="21">
        <v>14360.5</v>
      </c>
      <c r="H20" s="7" t="s">
        <v>13</v>
      </c>
      <c r="I20" s="26">
        <f t="shared" si="1"/>
        <v>11</v>
      </c>
      <c r="J20" s="27">
        <f t="shared" si="2"/>
        <v>188215.5</v>
      </c>
    </row>
    <row r="21" spans="1:10" x14ac:dyDescent="0.15">
      <c r="A21" s="7">
        <v>20</v>
      </c>
      <c r="B21" s="32" t="s">
        <v>22</v>
      </c>
      <c r="C21" s="5" t="s">
        <v>88</v>
      </c>
      <c r="D21" s="21">
        <v>25553.759999999998</v>
      </c>
      <c r="E21" s="22" t="s">
        <v>100</v>
      </c>
      <c r="F21" s="18" t="s">
        <v>108</v>
      </c>
      <c r="G21" s="21">
        <v>25553.759999999998</v>
      </c>
      <c r="H21" s="7" t="s">
        <v>13</v>
      </c>
      <c r="I21" s="26">
        <f t="shared" si="1"/>
        <v>7</v>
      </c>
      <c r="J21" s="27">
        <f t="shared" si="2"/>
        <v>178876.31999999998</v>
      </c>
    </row>
    <row r="22" spans="1:10" x14ac:dyDescent="0.15">
      <c r="A22" s="7">
        <v>21</v>
      </c>
      <c r="B22" s="32" t="s">
        <v>45</v>
      </c>
      <c r="C22" s="5" t="s">
        <v>88</v>
      </c>
      <c r="D22" s="21">
        <v>200</v>
      </c>
      <c r="E22" s="22">
        <v>43519</v>
      </c>
      <c r="F22" s="18" t="s">
        <v>108</v>
      </c>
      <c r="G22" s="21">
        <v>200</v>
      </c>
      <c r="H22" s="7" t="s">
        <v>13</v>
      </c>
      <c r="I22" s="26">
        <f t="shared" si="1"/>
        <v>6</v>
      </c>
      <c r="J22" s="27">
        <f t="shared" si="2"/>
        <v>1200</v>
      </c>
    </row>
    <row r="23" spans="1:10" x14ac:dyDescent="0.15">
      <c r="A23" s="7">
        <v>22</v>
      </c>
      <c r="B23" s="32" t="s">
        <v>46</v>
      </c>
      <c r="C23" s="5" t="s">
        <v>89</v>
      </c>
      <c r="D23" s="21">
        <v>849</v>
      </c>
      <c r="E23" s="22" t="s">
        <v>114</v>
      </c>
      <c r="F23" s="18" t="s">
        <v>108</v>
      </c>
      <c r="G23" s="21">
        <v>849</v>
      </c>
      <c r="H23" s="7" t="s">
        <v>13</v>
      </c>
      <c r="I23" s="26">
        <f t="shared" si="1"/>
        <v>5</v>
      </c>
      <c r="J23" s="27">
        <f t="shared" si="2"/>
        <v>4245</v>
      </c>
    </row>
    <row r="24" spans="1:10" x14ac:dyDescent="0.15">
      <c r="A24" s="7">
        <v>23</v>
      </c>
      <c r="B24" s="32" t="s">
        <v>47</v>
      </c>
      <c r="C24" s="5" t="s">
        <v>90</v>
      </c>
      <c r="D24" s="21">
        <v>833.64</v>
      </c>
      <c r="E24" s="22" t="s">
        <v>90</v>
      </c>
      <c r="F24" s="18" t="s">
        <v>115</v>
      </c>
      <c r="G24" s="21">
        <v>833.64</v>
      </c>
      <c r="H24" s="7" t="s">
        <v>13</v>
      </c>
      <c r="I24" s="26">
        <f t="shared" si="1"/>
        <v>1</v>
      </c>
      <c r="J24" s="27">
        <f t="shared" si="2"/>
        <v>833.64</v>
      </c>
    </row>
    <row r="25" spans="1:10" x14ac:dyDescent="0.15">
      <c r="A25" s="7">
        <v>24</v>
      </c>
      <c r="B25" s="32" t="s">
        <v>48</v>
      </c>
      <c r="C25" s="5" t="s">
        <v>91</v>
      </c>
      <c r="D25" s="21">
        <v>1956.73</v>
      </c>
      <c r="E25" s="22">
        <v>43524</v>
      </c>
      <c r="F25" s="18" t="s">
        <v>111</v>
      </c>
      <c r="G25" s="21">
        <v>1956.73</v>
      </c>
      <c r="H25" s="7" t="s">
        <v>13</v>
      </c>
      <c r="I25" s="26">
        <f t="shared" si="1"/>
        <v>8</v>
      </c>
      <c r="J25" s="27">
        <f t="shared" si="2"/>
        <v>15653.84</v>
      </c>
    </row>
    <row r="26" spans="1:10" x14ac:dyDescent="0.15">
      <c r="A26" s="7">
        <v>25</v>
      </c>
      <c r="B26" s="32" t="s">
        <v>49</v>
      </c>
      <c r="C26" s="5" t="s">
        <v>91</v>
      </c>
      <c r="D26" s="21">
        <v>846.44</v>
      </c>
      <c r="E26" s="22">
        <v>43524</v>
      </c>
      <c r="F26" s="18" t="s">
        <v>116</v>
      </c>
      <c r="G26" s="21">
        <v>846.44</v>
      </c>
      <c r="H26" s="7" t="s">
        <v>13</v>
      </c>
      <c r="I26" s="26">
        <f t="shared" si="1"/>
        <v>20</v>
      </c>
      <c r="J26" s="27">
        <f t="shared" si="2"/>
        <v>16928.800000000003</v>
      </c>
    </row>
    <row r="27" spans="1:10" x14ac:dyDescent="0.15">
      <c r="A27" s="7">
        <v>26</v>
      </c>
      <c r="B27" s="32" t="s">
        <v>50</v>
      </c>
      <c r="C27" s="5" t="s">
        <v>91</v>
      </c>
      <c r="D27" s="21">
        <v>57.26</v>
      </c>
      <c r="E27" s="22">
        <v>43524</v>
      </c>
      <c r="F27" s="18" t="s">
        <v>117</v>
      </c>
      <c r="G27" s="21">
        <v>57.26</v>
      </c>
      <c r="H27" s="7" t="s">
        <v>13</v>
      </c>
      <c r="I27" s="26">
        <f t="shared" si="1"/>
        <v>14</v>
      </c>
      <c r="J27" s="27">
        <f t="shared" si="2"/>
        <v>801.64</v>
      </c>
    </row>
    <row r="28" spans="1:10" x14ac:dyDescent="0.15">
      <c r="A28" s="7">
        <v>27</v>
      </c>
      <c r="B28" s="32" t="s">
        <v>23</v>
      </c>
      <c r="C28" s="5" t="s">
        <v>92</v>
      </c>
      <c r="D28" s="21">
        <v>302.67</v>
      </c>
      <c r="E28" s="22">
        <v>43525</v>
      </c>
      <c r="F28" s="18" t="s">
        <v>111</v>
      </c>
      <c r="G28" s="21">
        <v>302.67</v>
      </c>
      <c r="H28" s="7" t="s">
        <v>13</v>
      </c>
      <c r="I28" s="26">
        <f t="shared" si="1"/>
        <v>7</v>
      </c>
      <c r="J28" s="27">
        <f t="shared" si="2"/>
        <v>2118.69</v>
      </c>
    </row>
    <row r="29" spans="1:10" x14ac:dyDescent="0.15">
      <c r="A29" s="7">
        <v>28</v>
      </c>
      <c r="B29" s="32" t="s">
        <v>51</v>
      </c>
      <c r="C29" s="5" t="s">
        <v>92</v>
      </c>
      <c r="D29" s="21">
        <v>9888.4500000000007</v>
      </c>
      <c r="E29" s="22" t="s">
        <v>92</v>
      </c>
      <c r="F29" s="18" t="s">
        <v>94</v>
      </c>
      <c r="G29" s="21">
        <v>8329.74</v>
      </c>
      <c r="H29" s="7" t="s">
        <v>13</v>
      </c>
      <c r="I29" s="26">
        <f t="shared" si="1"/>
        <v>4</v>
      </c>
      <c r="J29" s="27">
        <f t="shared" si="2"/>
        <v>39553.800000000003</v>
      </c>
    </row>
    <row r="30" spans="1:10" x14ac:dyDescent="0.15">
      <c r="A30" s="7">
        <v>29</v>
      </c>
      <c r="B30" s="32" t="s">
        <v>52</v>
      </c>
      <c r="C30" s="5" t="s">
        <v>93</v>
      </c>
      <c r="D30" s="21">
        <v>760</v>
      </c>
      <c r="E30" s="22">
        <v>43526</v>
      </c>
      <c r="F30" s="18" t="s">
        <v>108</v>
      </c>
      <c r="G30" s="21">
        <v>760</v>
      </c>
      <c r="H30" s="7" t="s">
        <v>13</v>
      </c>
      <c r="I30" s="26">
        <f t="shared" si="1"/>
        <v>-1</v>
      </c>
      <c r="J30" s="27">
        <f t="shared" si="2"/>
        <v>-760</v>
      </c>
    </row>
    <row r="31" spans="1:10" x14ac:dyDescent="0.15">
      <c r="A31" s="7">
        <v>30</v>
      </c>
      <c r="B31" s="32" t="s">
        <v>53</v>
      </c>
      <c r="C31" s="5" t="s">
        <v>94</v>
      </c>
      <c r="D31" s="21">
        <v>1693.3</v>
      </c>
      <c r="E31" s="22">
        <v>43529</v>
      </c>
      <c r="F31" s="18" t="s">
        <v>103</v>
      </c>
      <c r="G31" s="21">
        <v>1693.3</v>
      </c>
      <c r="H31" s="7" t="s">
        <v>13</v>
      </c>
      <c r="I31" s="26">
        <f t="shared" si="1"/>
        <v>6</v>
      </c>
      <c r="J31" s="27">
        <f t="shared" si="2"/>
        <v>10159.799999999999</v>
      </c>
    </row>
    <row r="32" spans="1:10" x14ac:dyDescent="0.15">
      <c r="A32" s="7">
        <v>31</v>
      </c>
      <c r="B32" s="32" t="s">
        <v>54</v>
      </c>
      <c r="C32" s="5" t="s">
        <v>95</v>
      </c>
      <c r="D32" s="21">
        <v>377.8</v>
      </c>
      <c r="E32" s="22" t="s">
        <v>118</v>
      </c>
      <c r="F32" s="18" t="s">
        <v>111</v>
      </c>
      <c r="G32" s="21">
        <v>377.8</v>
      </c>
      <c r="H32" s="7" t="s">
        <v>13</v>
      </c>
      <c r="I32" s="26">
        <f t="shared" si="1"/>
        <v>2</v>
      </c>
      <c r="J32" s="27">
        <f t="shared" si="2"/>
        <v>755.6</v>
      </c>
    </row>
    <row r="33" spans="1:10" x14ac:dyDescent="0.15">
      <c r="A33" s="7">
        <v>32</v>
      </c>
      <c r="B33" s="32" t="s">
        <v>55</v>
      </c>
      <c r="C33" s="5" t="s">
        <v>96</v>
      </c>
      <c r="D33" s="21">
        <v>368.7</v>
      </c>
      <c r="E33" s="22" t="s">
        <v>96</v>
      </c>
      <c r="F33" s="18" t="s">
        <v>119</v>
      </c>
      <c r="G33" s="21">
        <v>368.7</v>
      </c>
      <c r="H33" s="7" t="s">
        <v>13</v>
      </c>
      <c r="I33" s="26">
        <f t="shared" si="1"/>
        <v>18</v>
      </c>
      <c r="J33" s="27">
        <f t="shared" si="2"/>
        <v>6636.5999999999995</v>
      </c>
    </row>
    <row r="34" spans="1:10" x14ac:dyDescent="0.15">
      <c r="A34" s="7">
        <v>33</v>
      </c>
      <c r="B34" s="32" t="s">
        <v>56</v>
      </c>
      <c r="C34" s="5" t="s">
        <v>97</v>
      </c>
      <c r="D34" s="21">
        <v>932.43</v>
      </c>
      <c r="E34" s="22" t="s">
        <v>120</v>
      </c>
      <c r="F34" s="18" t="s">
        <v>121</v>
      </c>
      <c r="G34" s="21">
        <v>932.43</v>
      </c>
      <c r="H34" s="7" t="s">
        <v>13</v>
      </c>
      <c r="I34" s="26">
        <f t="shared" si="1"/>
        <v>3</v>
      </c>
      <c r="J34" s="27">
        <f t="shared" si="2"/>
        <v>2797.29</v>
      </c>
    </row>
    <row r="35" spans="1:10" x14ac:dyDescent="0.15">
      <c r="A35" s="7">
        <v>34</v>
      </c>
      <c r="B35" s="32" t="s">
        <v>57</v>
      </c>
      <c r="C35" s="5" t="s">
        <v>97</v>
      </c>
      <c r="D35" s="21">
        <v>4.5</v>
      </c>
      <c r="E35" s="22" t="s">
        <v>122</v>
      </c>
      <c r="F35" s="18" t="s">
        <v>116</v>
      </c>
      <c r="G35" s="21">
        <v>4.5</v>
      </c>
      <c r="H35" s="7" t="s">
        <v>13</v>
      </c>
      <c r="I35" s="26">
        <f t="shared" ref="I35" si="3">F35-E35</f>
        <v>8</v>
      </c>
      <c r="J35" s="27">
        <f t="shared" ref="J35" si="4">I35*D35</f>
        <v>36</v>
      </c>
    </row>
    <row r="36" spans="1:10" x14ac:dyDescent="0.15">
      <c r="A36" s="7">
        <v>35</v>
      </c>
      <c r="B36" s="32" t="s">
        <v>58</v>
      </c>
      <c r="C36" s="5" t="s">
        <v>98</v>
      </c>
      <c r="D36" s="21">
        <v>73.599999999999994</v>
      </c>
      <c r="E36" s="22">
        <v>43538</v>
      </c>
      <c r="F36" s="18" t="s">
        <v>123</v>
      </c>
      <c r="G36" s="21">
        <v>73.599999999999994</v>
      </c>
      <c r="H36" s="7" t="s">
        <v>13</v>
      </c>
      <c r="I36" s="26">
        <f t="shared" ref="I36:I60" si="5">F36-E36</f>
        <v>1</v>
      </c>
      <c r="J36" s="27">
        <f t="shared" ref="J36:J60" si="6">I36*D36</f>
        <v>73.599999999999994</v>
      </c>
    </row>
    <row r="37" spans="1:10" x14ac:dyDescent="0.15">
      <c r="A37" s="7">
        <v>36</v>
      </c>
      <c r="B37" s="32" t="s">
        <v>59</v>
      </c>
      <c r="C37" s="5" t="s">
        <v>98</v>
      </c>
      <c r="D37" s="21">
        <v>100</v>
      </c>
      <c r="E37" s="22" t="s">
        <v>117</v>
      </c>
      <c r="F37" s="18" t="s">
        <v>116</v>
      </c>
      <c r="G37" s="21">
        <v>100</v>
      </c>
      <c r="H37" s="7" t="s">
        <v>13</v>
      </c>
      <c r="I37" s="26">
        <f t="shared" si="5"/>
        <v>6</v>
      </c>
      <c r="J37" s="27">
        <f t="shared" si="6"/>
        <v>600</v>
      </c>
    </row>
    <row r="38" spans="1:10" x14ac:dyDescent="0.15">
      <c r="A38" s="7">
        <v>37</v>
      </c>
      <c r="B38" s="32" t="s">
        <v>60</v>
      </c>
      <c r="C38" s="5" t="s">
        <v>98</v>
      </c>
      <c r="D38" s="21">
        <v>1320</v>
      </c>
      <c r="E38" s="22">
        <v>43538</v>
      </c>
      <c r="F38" s="18" t="s">
        <v>108</v>
      </c>
      <c r="G38" s="21">
        <v>1320</v>
      </c>
      <c r="H38" s="7" t="s">
        <v>13</v>
      </c>
      <c r="I38" s="26">
        <f t="shared" si="5"/>
        <v>-13</v>
      </c>
      <c r="J38" s="27">
        <f t="shared" si="6"/>
        <v>-17160</v>
      </c>
    </row>
    <row r="39" spans="1:10" x14ac:dyDescent="0.15">
      <c r="A39" s="7">
        <v>38</v>
      </c>
      <c r="B39" s="32" t="s">
        <v>6</v>
      </c>
      <c r="C39" s="5" t="s">
        <v>99</v>
      </c>
      <c r="D39" s="21">
        <v>1700</v>
      </c>
      <c r="E39" s="22" t="s">
        <v>124</v>
      </c>
      <c r="F39" s="18" t="s">
        <v>108</v>
      </c>
      <c r="G39" s="21">
        <v>1190</v>
      </c>
      <c r="H39" s="7" t="s">
        <v>13</v>
      </c>
      <c r="I39" s="26">
        <f t="shared" si="5"/>
        <v>-30</v>
      </c>
      <c r="J39" s="27">
        <f t="shared" si="6"/>
        <v>-51000</v>
      </c>
    </row>
    <row r="40" spans="1:10" x14ac:dyDescent="0.15">
      <c r="A40" s="7">
        <v>39</v>
      </c>
      <c r="B40" s="32" t="s">
        <v>61</v>
      </c>
      <c r="C40" s="5" t="s">
        <v>100</v>
      </c>
      <c r="D40" s="21">
        <v>130066.9</v>
      </c>
      <c r="E40" s="22">
        <v>43546</v>
      </c>
      <c r="F40" s="18" t="s">
        <v>108</v>
      </c>
      <c r="G40" s="21">
        <v>130066.9</v>
      </c>
      <c r="H40" s="7" t="s">
        <v>13</v>
      </c>
      <c r="I40" s="26">
        <f t="shared" si="5"/>
        <v>-21</v>
      </c>
      <c r="J40" s="27">
        <f t="shared" si="6"/>
        <v>-2731404.9</v>
      </c>
    </row>
    <row r="41" spans="1:10" x14ac:dyDescent="0.15">
      <c r="A41" s="7">
        <v>40</v>
      </c>
      <c r="B41" s="32" t="s">
        <v>62</v>
      </c>
      <c r="C41" s="5" t="s">
        <v>101</v>
      </c>
      <c r="D41" s="21">
        <v>128.08000000000001</v>
      </c>
      <c r="E41" s="22" t="s">
        <v>125</v>
      </c>
      <c r="F41" s="18" t="s">
        <v>121</v>
      </c>
      <c r="G41" s="21">
        <v>128.08000000000001</v>
      </c>
      <c r="H41" s="7" t="s">
        <v>13</v>
      </c>
      <c r="I41" s="26">
        <f t="shared" si="5"/>
        <v>-39</v>
      </c>
      <c r="J41" s="27">
        <f t="shared" si="6"/>
        <v>-4995.1200000000008</v>
      </c>
    </row>
    <row r="42" spans="1:10" x14ac:dyDescent="0.15">
      <c r="A42" s="7">
        <v>41</v>
      </c>
      <c r="B42" s="32" t="s">
        <v>63</v>
      </c>
      <c r="C42" s="5" t="s">
        <v>101</v>
      </c>
      <c r="D42" s="21">
        <v>12138.91</v>
      </c>
      <c r="E42" s="22" t="s">
        <v>125</v>
      </c>
      <c r="F42" s="18" t="s">
        <v>121</v>
      </c>
      <c r="G42" s="21">
        <v>12138.91</v>
      </c>
      <c r="H42" s="7" t="s">
        <v>13</v>
      </c>
      <c r="I42" s="26">
        <f t="shared" si="5"/>
        <v>-39</v>
      </c>
      <c r="J42" s="27">
        <f t="shared" si="6"/>
        <v>-473417.49</v>
      </c>
    </row>
    <row r="43" spans="1:10" x14ac:dyDescent="0.15">
      <c r="A43" s="7">
        <v>42</v>
      </c>
      <c r="B43" s="32" t="s">
        <v>64</v>
      </c>
      <c r="C43" s="5" t="s">
        <v>102</v>
      </c>
      <c r="D43" s="21">
        <v>11938.7</v>
      </c>
      <c r="E43" s="22" t="s">
        <v>126</v>
      </c>
      <c r="F43" s="18" t="s">
        <v>120</v>
      </c>
      <c r="G43" s="21">
        <v>11938.7</v>
      </c>
      <c r="H43" s="7" t="s">
        <v>13</v>
      </c>
      <c r="I43" s="26">
        <f t="shared" si="5"/>
        <v>-19</v>
      </c>
      <c r="J43" s="27">
        <f t="shared" si="6"/>
        <v>-226835.30000000002</v>
      </c>
    </row>
    <row r="44" spans="1:10" x14ac:dyDescent="0.15">
      <c r="A44" s="7">
        <v>43</v>
      </c>
      <c r="B44" s="32" t="s">
        <v>65</v>
      </c>
      <c r="C44" s="5" t="s">
        <v>102</v>
      </c>
      <c r="D44" s="21">
        <v>1027.29</v>
      </c>
      <c r="E44" s="22" t="s">
        <v>126</v>
      </c>
      <c r="F44" s="18" t="s">
        <v>120</v>
      </c>
      <c r="G44" s="21">
        <v>1027.29</v>
      </c>
      <c r="H44" s="7" t="s">
        <v>13</v>
      </c>
      <c r="I44" s="26">
        <f t="shared" si="5"/>
        <v>-19</v>
      </c>
      <c r="J44" s="27">
        <f t="shared" si="6"/>
        <v>-19518.509999999998</v>
      </c>
    </row>
    <row r="45" spans="1:10" x14ac:dyDescent="0.15">
      <c r="A45" s="7">
        <v>44</v>
      </c>
      <c r="B45" s="32" t="s">
        <v>66</v>
      </c>
      <c r="C45" s="5" t="s">
        <v>102</v>
      </c>
      <c r="D45" s="21">
        <v>631.08000000000004</v>
      </c>
      <c r="E45" s="22" t="s">
        <v>126</v>
      </c>
      <c r="F45" s="18" t="s">
        <v>120</v>
      </c>
      <c r="G45" s="21">
        <v>631.08000000000004</v>
      </c>
      <c r="H45" s="7" t="s">
        <v>13</v>
      </c>
      <c r="I45" s="26">
        <f t="shared" si="5"/>
        <v>-19</v>
      </c>
      <c r="J45" s="27">
        <f t="shared" si="6"/>
        <v>-11990.52</v>
      </c>
    </row>
    <row r="46" spans="1:10" x14ac:dyDescent="0.15">
      <c r="A46" s="7">
        <v>45</v>
      </c>
      <c r="B46" s="32" t="s">
        <v>67</v>
      </c>
      <c r="C46" s="5" t="s">
        <v>102</v>
      </c>
      <c r="D46" s="21">
        <v>12079.23</v>
      </c>
      <c r="E46" s="22" t="s">
        <v>126</v>
      </c>
      <c r="F46" s="18" t="s">
        <v>120</v>
      </c>
      <c r="G46" s="21">
        <v>12079.23</v>
      </c>
      <c r="H46" s="7" t="s">
        <v>13</v>
      </c>
      <c r="I46" s="26">
        <f t="shared" si="5"/>
        <v>-19</v>
      </c>
      <c r="J46" s="27">
        <f t="shared" si="6"/>
        <v>-229505.37</v>
      </c>
    </row>
    <row r="47" spans="1:10" x14ac:dyDescent="0.15">
      <c r="A47" s="7">
        <v>46</v>
      </c>
      <c r="B47" s="32" t="s">
        <v>68</v>
      </c>
      <c r="C47" s="5" t="s">
        <v>102</v>
      </c>
      <c r="D47" s="21">
        <v>994.93</v>
      </c>
      <c r="E47" s="22" t="s">
        <v>126</v>
      </c>
      <c r="F47" s="18" t="s">
        <v>120</v>
      </c>
      <c r="G47" s="21">
        <v>994.93</v>
      </c>
      <c r="H47" s="7" t="s">
        <v>13</v>
      </c>
      <c r="I47" s="26">
        <f t="shared" si="5"/>
        <v>-19</v>
      </c>
      <c r="J47" s="27">
        <f t="shared" si="6"/>
        <v>-18903.669999999998</v>
      </c>
    </row>
    <row r="48" spans="1:10" x14ac:dyDescent="0.15">
      <c r="A48" s="7">
        <v>47</v>
      </c>
      <c r="B48" s="32" t="s">
        <v>69</v>
      </c>
      <c r="C48" s="5" t="s">
        <v>102</v>
      </c>
      <c r="D48" s="21">
        <v>621.22</v>
      </c>
      <c r="E48" s="22" t="s">
        <v>126</v>
      </c>
      <c r="F48" s="18" t="s">
        <v>120</v>
      </c>
      <c r="G48" s="21">
        <v>621.22</v>
      </c>
      <c r="H48" s="7" t="s">
        <v>13</v>
      </c>
      <c r="I48" s="26">
        <f t="shared" si="5"/>
        <v>-19</v>
      </c>
      <c r="J48" s="27">
        <f t="shared" si="6"/>
        <v>-11803.18</v>
      </c>
    </row>
    <row r="49" spans="1:10" x14ac:dyDescent="0.15">
      <c r="A49" s="7">
        <v>48</v>
      </c>
      <c r="B49" s="32" t="s">
        <v>70</v>
      </c>
      <c r="C49" s="5" t="s">
        <v>102</v>
      </c>
      <c r="D49" s="21">
        <v>12294.02</v>
      </c>
      <c r="E49" s="22" t="s">
        <v>126</v>
      </c>
      <c r="F49" s="18" t="s">
        <v>120</v>
      </c>
      <c r="G49" s="21">
        <v>12294.02</v>
      </c>
      <c r="H49" s="7" t="s">
        <v>13</v>
      </c>
      <c r="I49" s="26">
        <f t="shared" si="5"/>
        <v>-19</v>
      </c>
      <c r="J49" s="27">
        <f t="shared" si="6"/>
        <v>-233586.38</v>
      </c>
    </row>
    <row r="50" spans="1:10" x14ac:dyDescent="0.15">
      <c r="A50" s="7">
        <v>49</v>
      </c>
      <c r="B50" s="32" t="s">
        <v>71</v>
      </c>
      <c r="C50" s="5" t="s">
        <v>102</v>
      </c>
      <c r="D50" s="21">
        <v>596.94000000000005</v>
      </c>
      <c r="E50" s="22" t="s">
        <v>126</v>
      </c>
      <c r="F50" s="18" t="s">
        <v>120</v>
      </c>
      <c r="G50" s="21">
        <v>596.94000000000005</v>
      </c>
      <c r="H50" s="7" t="s">
        <v>13</v>
      </c>
      <c r="I50" s="26">
        <f t="shared" si="5"/>
        <v>-19</v>
      </c>
      <c r="J50" s="27">
        <f t="shared" si="6"/>
        <v>-11341.86</v>
      </c>
    </row>
    <row r="51" spans="1:10" x14ac:dyDescent="0.15">
      <c r="A51" s="7">
        <v>50</v>
      </c>
      <c r="B51" s="32" t="s">
        <v>72</v>
      </c>
      <c r="C51" s="5" t="s">
        <v>102</v>
      </c>
      <c r="D51" s="21">
        <v>946.8</v>
      </c>
      <c r="E51" s="22" t="s">
        <v>126</v>
      </c>
      <c r="F51" s="18" t="s">
        <v>120</v>
      </c>
      <c r="G51" s="21">
        <v>946.8</v>
      </c>
      <c r="H51" s="7" t="s">
        <v>13</v>
      </c>
      <c r="I51" s="26">
        <f t="shared" si="5"/>
        <v>-19</v>
      </c>
      <c r="J51" s="27">
        <f t="shared" si="6"/>
        <v>-17989.2</v>
      </c>
    </row>
    <row r="52" spans="1:10" x14ac:dyDescent="0.15">
      <c r="A52" s="7">
        <v>51</v>
      </c>
      <c r="B52" s="32" t="s">
        <v>73</v>
      </c>
      <c r="C52" s="5" t="s">
        <v>102</v>
      </c>
      <c r="D52" s="21">
        <v>12633.99</v>
      </c>
      <c r="E52" s="22" t="s">
        <v>126</v>
      </c>
      <c r="F52" s="18" t="s">
        <v>120</v>
      </c>
      <c r="G52" s="21">
        <v>12633.99</v>
      </c>
      <c r="H52" s="7" t="s">
        <v>13</v>
      </c>
      <c r="I52" s="26">
        <f t="shared" si="5"/>
        <v>-19</v>
      </c>
      <c r="J52" s="27">
        <f t="shared" si="6"/>
        <v>-240045.81</v>
      </c>
    </row>
    <row r="53" spans="1:10" x14ac:dyDescent="0.15">
      <c r="A53" s="7">
        <v>52</v>
      </c>
      <c r="B53" s="32" t="s">
        <v>74</v>
      </c>
      <c r="C53" s="5" t="s">
        <v>102</v>
      </c>
      <c r="D53" s="21">
        <v>928.01</v>
      </c>
      <c r="E53" s="22" t="s">
        <v>126</v>
      </c>
      <c r="F53" s="18" t="s">
        <v>120</v>
      </c>
      <c r="G53" s="21">
        <v>928.01</v>
      </c>
      <c r="H53" s="7" t="s">
        <v>13</v>
      </c>
      <c r="I53" s="26">
        <f t="shared" si="5"/>
        <v>-19</v>
      </c>
      <c r="J53" s="27">
        <f t="shared" si="6"/>
        <v>-17632.189999999999</v>
      </c>
    </row>
    <row r="54" spans="1:10" x14ac:dyDescent="0.15">
      <c r="A54" s="7">
        <v>53</v>
      </c>
      <c r="B54" s="32" t="s">
        <v>75</v>
      </c>
      <c r="C54" s="5" t="s">
        <v>102</v>
      </c>
      <c r="D54" s="21">
        <v>590.4</v>
      </c>
      <c r="E54" s="22" t="s">
        <v>126</v>
      </c>
      <c r="F54" s="18" t="s">
        <v>120</v>
      </c>
      <c r="G54" s="21">
        <v>590.4</v>
      </c>
      <c r="H54" s="7" t="s">
        <v>13</v>
      </c>
      <c r="I54" s="26">
        <f t="shared" si="5"/>
        <v>-19</v>
      </c>
      <c r="J54" s="27">
        <f t="shared" si="6"/>
        <v>-11217.6</v>
      </c>
    </row>
    <row r="55" spans="1:10" x14ac:dyDescent="0.15">
      <c r="A55" s="7">
        <v>54</v>
      </c>
      <c r="B55" s="32" t="s">
        <v>76</v>
      </c>
      <c r="C55" s="5" t="s">
        <v>103</v>
      </c>
      <c r="D55" s="21">
        <v>19430.32</v>
      </c>
      <c r="E55" s="22" t="s">
        <v>127</v>
      </c>
      <c r="F55" s="18" t="s">
        <v>117</v>
      </c>
      <c r="G55" s="21">
        <v>16367.53</v>
      </c>
      <c r="H55" s="7" t="s">
        <v>13</v>
      </c>
      <c r="I55" s="26">
        <f t="shared" si="5"/>
        <v>-28</v>
      </c>
      <c r="J55" s="27">
        <f t="shared" si="6"/>
        <v>-544048.96</v>
      </c>
    </row>
    <row r="56" spans="1:10" x14ac:dyDescent="0.15">
      <c r="A56" s="7">
        <v>55</v>
      </c>
      <c r="B56" s="32" t="s">
        <v>76</v>
      </c>
      <c r="C56" s="5" t="s">
        <v>103</v>
      </c>
      <c r="D56" s="21">
        <v>344.12</v>
      </c>
      <c r="E56" s="22" t="s">
        <v>103</v>
      </c>
      <c r="F56" s="18" t="s">
        <v>121</v>
      </c>
      <c r="G56" s="21">
        <v>344.12</v>
      </c>
      <c r="H56" s="7" t="s">
        <v>13</v>
      </c>
      <c r="I56" s="26">
        <f t="shared" si="5"/>
        <v>11</v>
      </c>
      <c r="J56" s="27">
        <f t="shared" si="6"/>
        <v>3785.32</v>
      </c>
    </row>
    <row r="57" spans="1:10" x14ac:dyDescent="0.15">
      <c r="A57" s="7">
        <v>56</v>
      </c>
      <c r="B57" s="32" t="s">
        <v>77</v>
      </c>
      <c r="C57" s="5" t="s">
        <v>103</v>
      </c>
      <c r="D57" s="21">
        <v>44049.98</v>
      </c>
      <c r="E57" s="22" t="s">
        <v>127</v>
      </c>
      <c r="F57" s="18" t="s">
        <v>116</v>
      </c>
      <c r="G57" s="21">
        <v>37113.980000000003</v>
      </c>
      <c r="H57" s="7" t="s">
        <v>13</v>
      </c>
      <c r="I57" s="26">
        <f t="shared" si="5"/>
        <v>-22</v>
      </c>
      <c r="J57" s="27">
        <f t="shared" si="6"/>
        <v>-969099.56</v>
      </c>
    </row>
    <row r="58" spans="1:10" x14ac:dyDescent="0.15">
      <c r="A58" s="7">
        <v>57</v>
      </c>
      <c r="B58" s="32" t="s">
        <v>78</v>
      </c>
      <c r="C58" s="5" t="s">
        <v>104</v>
      </c>
      <c r="D58" s="21">
        <v>2200</v>
      </c>
      <c r="E58" s="22" t="s">
        <v>125</v>
      </c>
      <c r="F58" s="18" t="s">
        <v>128</v>
      </c>
      <c r="G58" s="21">
        <v>2200</v>
      </c>
      <c r="H58" s="7" t="s">
        <v>13</v>
      </c>
      <c r="I58" s="26">
        <f t="shared" si="5"/>
        <v>-34</v>
      </c>
      <c r="J58" s="27">
        <f t="shared" si="6"/>
        <v>-74800</v>
      </c>
    </row>
    <row r="59" spans="1:10" x14ac:dyDescent="0.15">
      <c r="A59" s="7">
        <v>58</v>
      </c>
      <c r="B59" s="32" t="s">
        <v>79</v>
      </c>
      <c r="C59" s="5" t="s">
        <v>105</v>
      </c>
      <c r="D59" s="21">
        <v>2120</v>
      </c>
      <c r="E59" s="22" t="s">
        <v>105</v>
      </c>
      <c r="F59" s="18" t="s">
        <v>111</v>
      </c>
      <c r="G59" s="21">
        <v>2120</v>
      </c>
      <c r="H59" s="7" t="s">
        <v>13</v>
      </c>
      <c r="I59" s="26">
        <f t="shared" si="5"/>
        <v>-10</v>
      </c>
      <c r="J59" s="27">
        <f t="shared" si="6"/>
        <v>-21200</v>
      </c>
    </row>
    <row r="60" spans="1:10" x14ac:dyDescent="0.15">
      <c r="A60" s="7">
        <v>59</v>
      </c>
      <c r="B60" s="32" t="s">
        <v>80</v>
      </c>
      <c r="C60" s="5" t="s">
        <v>106</v>
      </c>
      <c r="D60" s="21">
        <v>350</v>
      </c>
      <c r="E60" s="22" t="s">
        <v>106</v>
      </c>
      <c r="F60" s="18" t="s">
        <v>129</v>
      </c>
      <c r="G60" s="21">
        <v>350</v>
      </c>
      <c r="H60" s="7" t="s">
        <v>13</v>
      </c>
      <c r="I60" s="26">
        <f t="shared" si="5"/>
        <v>-4</v>
      </c>
      <c r="J60" s="27">
        <f t="shared" si="6"/>
        <v>-1400</v>
      </c>
    </row>
    <row r="61" spans="1:10" x14ac:dyDescent="0.15">
      <c r="A61" s="7">
        <v>60</v>
      </c>
      <c r="B61" s="32" t="s">
        <v>130</v>
      </c>
      <c r="C61" s="5" t="s">
        <v>257</v>
      </c>
      <c r="D61" s="21">
        <v>3203.07</v>
      </c>
      <c r="E61" s="22" t="s">
        <v>275</v>
      </c>
      <c r="F61" s="18" t="s">
        <v>275</v>
      </c>
      <c r="G61" s="21">
        <v>3203.07</v>
      </c>
      <c r="H61" s="7" t="s">
        <v>14</v>
      </c>
      <c r="I61" s="26">
        <f t="shared" ref="I61:I124" si="7">F61-E61</f>
        <v>0</v>
      </c>
      <c r="J61" s="27">
        <f t="shared" ref="J61:J124" si="8">I61*D61</f>
        <v>0</v>
      </c>
    </row>
    <row r="62" spans="1:10" x14ac:dyDescent="0.15">
      <c r="A62" s="7">
        <v>61</v>
      </c>
      <c r="B62" s="32" t="s">
        <v>131</v>
      </c>
      <c r="C62" s="5" t="s">
        <v>258</v>
      </c>
      <c r="D62" s="21">
        <v>300</v>
      </c>
      <c r="E62" s="22">
        <v>43549</v>
      </c>
      <c r="F62" s="18" t="s">
        <v>304</v>
      </c>
      <c r="G62" s="21">
        <v>300</v>
      </c>
      <c r="H62" s="7" t="s">
        <v>14</v>
      </c>
      <c r="I62" s="26">
        <f t="shared" si="7"/>
        <v>9</v>
      </c>
      <c r="J62" s="27">
        <f t="shared" si="8"/>
        <v>2700</v>
      </c>
    </row>
    <row r="63" spans="1:10" x14ac:dyDescent="0.15">
      <c r="A63" s="7">
        <v>62</v>
      </c>
      <c r="B63" s="32" t="s">
        <v>132</v>
      </c>
      <c r="C63" s="5" t="s">
        <v>259</v>
      </c>
      <c r="D63" s="21">
        <v>2727.27</v>
      </c>
      <c r="E63" s="22" t="s">
        <v>280</v>
      </c>
      <c r="F63" s="18" t="s">
        <v>280</v>
      </c>
      <c r="G63" s="21">
        <v>2727.27</v>
      </c>
      <c r="H63" s="7" t="s">
        <v>14</v>
      </c>
      <c r="I63" s="26">
        <f t="shared" si="7"/>
        <v>0</v>
      </c>
      <c r="J63" s="27">
        <f t="shared" si="8"/>
        <v>0</v>
      </c>
    </row>
    <row r="64" spans="1:10" x14ac:dyDescent="0.15">
      <c r="A64" s="7">
        <v>63</v>
      </c>
      <c r="B64" s="32" t="s">
        <v>133</v>
      </c>
      <c r="C64" s="5" t="s">
        <v>259</v>
      </c>
      <c r="D64" s="21">
        <v>2727.27</v>
      </c>
      <c r="E64" s="22" t="s">
        <v>280</v>
      </c>
      <c r="F64" s="18" t="s">
        <v>280</v>
      </c>
      <c r="G64" s="21">
        <v>2727.27</v>
      </c>
      <c r="H64" s="7" t="s">
        <v>14</v>
      </c>
      <c r="I64" s="26">
        <f t="shared" si="7"/>
        <v>0</v>
      </c>
      <c r="J64" s="27">
        <f t="shared" si="8"/>
        <v>0</v>
      </c>
    </row>
    <row r="65" spans="1:10" x14ac:dyDescent="0.15">
      <c r="A65" s="7">
        <v>64</v>
      </c>
      <c r="B65" s="32" t="s">
        <v>134</v>
      </c>
      <c r="C65" s="5" t="s">
        <v>259</v>
      </c>
      <c r="D65" s="21">
        <v>2727.27</v>
      </c>
      <c r="E65" s="22" t="s">
        <v>280</v>
      </c>
      <c r="F65" s="18" t="s">
        <v>280</v>
      </c>
      <c r="G65" s="21">
        <v>640</v>
      </c>
      <c r="H65" s="7" t="s">
        <v>14</v>
      </c>
      <c r="I65" s="26">
        <f t="shared" si="7"/>
        <v>0</v>
      </c>
      <c r="J65" s="27">
        <f t="shared" si="8"/>
        <v>0</v>
      </c>
    </row>
    <row r="66" spans="1:10" x14ac:dyDescent="0.15">
      <c r="A66" s="7">
        <v>65</v>
      </c>
      <c r="B66" s="32" t="s">
        <v>135</v>
      </c>
      <c r="C66" s="5" t="s">
        <v>88</v>
      </c>
      <c r="D66" s="21">
        <v>300</v>
      </c>
      <c r="E66" s="22">
        <v>43547</v>
      </c>
      <c r="F66" s="18" t="s">
        <v>304</v>
      </c>
      <c r="G66" s="21">
        <v>300</v>
      </c>
      <c r="H66" s="7" t="s">
        <v>14</v>
      </c>
      <c r="I66" s="26">
        <f t="shared" si="7"/>
        <v>11</v>
      </c>
      <c r="J66" s="27">
        <f t="shared" si="8"/>
        <v>3300</v>
      </c>
    </row>
    <row r="67" spans="1:10" x14ac:dyDescent="0.15">
      <c r="A67" s="7">
        <v>66</v>
      </c>
      <c r="B67" s="32" t="s">
        <v>136</v>
      </c>
      <c r="C67" s="5" t="s">
        <v>97</v>
      </c>
      <c r="D67" s="21">
        <v>3.3</v>
      </c>
      <c r="E67" s="22" t="s">
        <v>305</v>
      </c>
      <c r="F67" s="18" t="s">
        <v>304</v>
      </c>
      <c r="G67" s="21">
        <v>3.3</v>
      </c>
      <c r="H67" s="7" t="s">
        <v>14</v>
      </c>
      <c r="I67" s="26">
        <f t="shared" si="7"/>
        <v>-10</v>
      </c>
      <c r="J67" s="27">
        <f t="shared" si="8"/>
        <v>-33</v>
      </c>
    </row>
    <row r="68" spans="1:10" x14ac:dyDescent="0.15">
      <c r="A68" s="7">
        <v>67</v>
      </c>
      <c r="B68" s="32" t="s">
        <v>137</v>
      </c>
      <c r="C68" s="5" t="s">
        <v>97</v>
      </c>
      <c r="D68" s="21">
        <v>120.33</v>
      </c>
      <c r="E68" s="22" t="s">
        <v>280</v>
      </c>
      <c r="F68" s="18" t="s">
        <v>304</v>
      </c>
      <c r="G68" s="21">
        <v>120.33</v>
      </c>
      <c r="H68" s="7" t="s">
        <v>14</v>
      </c>
      <c r="I68" s="26">
        <f t="shared" si="7"/>
        <v>-9</v>
      </c>
      <c r="J68" s="27">
        <f t="shared" si="8"/>
        <v>-1082.97</v>
      </c>
    </row>
    <row r="69" spans="1:10" x14ac:dyDescent="0.15">
      <c r="A69" s="7">
        <v>68</v>
      </c>
      <c r="B69" s="32" t="s">
        <v>138</v>
      </c>
      <c r="C69" s="5" t="s">
        <v>95</v>
      </c>
      <c r="D69" s="21">
        <v>3.98</v>
      </c>
      <c r="E69" s="22" t="s">
        <v>125</v>
      </c>
      <c r="F69" s="18" t="s">
        <v>306</v>
      </c>
      <c r="G69" s="21">
        <v>3.98</v>
      </c>
      <c r="H69" s="7" t="s">
        <v>14</v>
      </c>
      <c r="I69" s="26">
        <f t="shared" si="7"/>
        <v>3</v>
      </c>
      <c r="J69" s="27">
        <f t="shared" si="8"/>
        <v>11.94</v>
      </c>
    </row>
    <row r="70" spans="1:10" x14ac:dyDescent="0.15">
      <c r="A70" s="7">
        <v>69</v>
      </c>
      <c r="B70" s="32" t="s">
        <v>139</v>
      </c>
      <c r="C70" s="5" t="s">
        <v>95</v>
      </c>
      <c r="D70" s="21">
        <v>24.77</v>
      </c>
      <c r="E70" s="22" t="s">
        <v>125</v>
      </c>
      <c r="F70" s="18" t="s">
        <v>306</v>
      </c>
      <c r="G70" s="21">
        <v>24.77</v>
      </c>
      <c r="H70" s="7" t="s">
        <v>14</v>
      </c>
      <c r="I70" s="26">
        <f t="shared" si="7"/>
        <v>3</v>
      </c>
      <c r="J70" s="27">
        <f t="shared" si="8"/>
        <v>74.31</v>
      </c>
    </row>
    <row r="71" spans="1:10" x14ac:dyDescent="0.15">
      <c r="A71" s="7">
        <v>70</v>
      </c>
      <c r="B71" s="32" t="s">
        <v>140</v>
      </c>
      <c r="C71" s="5" t="s">
        <v>95</v>
      </c>
      <c r="D71" s="21">
        <v>142.72</v>
      </c>
      <c r="E71" s="22" t="s">
        <v>125</v>
      </c>
      <c r="F71" s="18" t="s">
        <v>306</v>
      </c>
      <c r="G71" s="21">
        <v>142.72</v>
      </c>
      <c r="H71" s="7" t="s">
        <v>14</v>
      </c>
      <c r="I71" s="26">
        <f t="shared" si="7"/>
        <v>3</v>
      </c>
      <c r="J71" s="27">
        <f t="shared" si="8"/>
        <v>428.15999999999997</v>
      </c>
    </row>
    <row r="72" spans="1:10" x14ac:dyDescent="0.15">
      <c r="A72" s="7">
        <v>71</v>
      </c>
      <c r="B72" s="32" t="s">
        <v>141</v>
      </c>
      <c r="C72" s="5" t="s">
        <v>101</v>
      </c>
      <c r="D72" s="21">
        <v>1859.76</v>
      </c>
      <c r="E72" s="22">
        <v>43566</v>
      </c>
      <c r="F72" s="18" t="s">
        <v>271</v>
      </c>
      <c r="G72" s="21">
        <v>1859.76</v>
      </c>
      <c r="H72" s="7" t="s">
        <v>14</v>
      </c>
      <c r="I72" s="26">
        <f t="shared" si="7"/>
        <v>-1</v>
      </c>
      <c r="J72" s="27">
        <f t="shared" si="8"/>
        <v>-1859.76</v>
      </c>
    </row>
    <row r="73" spans="1:10" x14ac:dyDescent="0.15">
      <c r="A73" s="7">
        <v>72</v>
      </c>
      <c r="B73" s="32" t="s">
        <v>142</v>
      </c>
      <c r="C73" s="5" t="s">
        <v>260</v>
      </c>
      <c r="D73" s="21">
        <v>9.83</v>
      </c>
      <c r="E73" s="22" t="s">
        <v>307</v>
      </c>
      <c r="F73" s="18" t="s">
        <v>304</v>
      </c>
      <c r="G73" s="21">
        <v>9.83</v>
      </c>
      <c r="H73" s="7" t="s">
        <v>14</v>
      </c>
      <c r="I73" s="26">
        <f t="shared" si="7"/>
        <v>-18</v>
      </c>
      <c r="J73" s="27">
        <f t="shared" si="8"/>
        <v>-176.94</v>
      </c>
    </row>
    <row r="74" spans="1:10" x14ac:dyDescent="0.15">
      <c r="A74" s="7">
        <v>73</v>
      </c>
      <c r="B74" s="32" t="s">
        <v>143</v>
      </c>
      <c r="C74" s="5" t="s">
        <v>123</v>
      </c>
      <c r="D74" s="21">
        <v>128</v>
      </c>
      <c r="E74" s="22">
        <v>43570</v>
      </c>
      <c r="F74" s="18" t="s">
        <v>280</v>
      </c>
      <c r="G74" s="21">
        <v>128</v>
      </c>
      <c r="H74" s="7" t="s">
        <v>14</v>
      </c>
      <c r="I74" s="26">
        <f t="shared" si="7"/>
        <v>-3</v>
      </c>
      <c r="J74" s="27">
        <f t="shared" si="8"/>
        <v>-384</v>
      </c>
    </row>
    <row r="75" spans="1:10" x14ac:dyDescent="0.15">
      <c r="A75" s="7">
        <v>74</v>
      </c>
      <c r="B75" s="32" t="s">
        <v>144</v>
      </c>
      <c r="C75" s="5" t="s">
        <v>100</v>
      </c>
      <c r="D75" s="21">
        <v>1660</v>
      </c>
      <c r="E75" s="22" t="s">
        <v>124</v>
      </c>
      <c r="F75" s="18" t="s">
        <v>304</v>
      </c>
      <c r="G75" s="21">
        <v>1660</v>
      </c>
      <c r="H75" s="7" t="s">
        <v>14</v>
      </c>
      <c r="I75" s="26">
        <f t="shared" si="7"/>
        <v>3</v>
      </c>
      <c r="J75" s="27">
        <f t="shared" si="8"/>
        <v>4980</v>
      </c>
    </row>
    <row r="76" spans="1:10" x14ac:dyDescent="0.15">
      <c r="A76" s="7">
        <v>75</v>
      </c>
      <c r="B76" s="32" t="s">
        <v>145</v>
      </c>
      <c r="C76" s="5" t="s">
        <v>85</v>
      </c>
      <c r="D76" s="21">
        <v>300</v>
      </c>
      <c r="E76" s="22" t="s">
        <v>123</v>
      </c>
      <c r="F76" s="18" t="s">
        <v>304</v>
      </c>
      <c r="G76" s="21">
        <v>300</v>
      </c>
      <c r="H76" s="7" t="s">
        <v>14</v>
      </c>
      <c r="I76" s="26">
        <f t="shared" si="7"/>
        <v>19</v>
      </c>
      <c r="J76" s="27">
        <f t="shared" si="8"/>
        <v>5700</v>
      </c>
    </row>
    <row r="77" spans="1:10" x14ac:dyDescent="0.15">
      <c r="A77" s="7">
        <v>76</v>
      </c>
      <c r="B77" s="32" t="s">
        <v>146</v>
      </c>
      <c r="C77" s="5" t="s">
        <v>110</v>
      </c>
      <c r="D77" s="21">
        <v>1000</v>
      </c>
      <c r="E77" s="22" t="s">
        <v>269</v>
      </c>
      <c r="F77" s="18" t="s">
        <v>304</v>
      </c>
      <c r="G77" s="21">
        <v>1000</v>
      </c>
      <c r="H77" s="7" t="s">
        <v>14</v>
      </c>
      <c r="I77" s="26">
        <f t="shared" si="7"/>
        <v>6</v>
      </c>
      <c r="J77" s="27">
        <f t="shared" si="8"/>
        <v>6000</v>
      </c>
    </row>
    <row r="78" spans="1:10" x14ac:dyDescent="0.15">
      <c r="A78" s="7">
        <v>77</v>
      </c>
      <c r="B78" s="32" t="s">
        <v>147</v>
      </c>
      <c r="C78" s="5" t="s">
        <v>258</v>
      </c>
      <c r="D78" s="21">
        <v>1220.6199999999999</v>
      </c>
      <c r="E78" s="22" t="s">
        <v>124</v>
      </c>
      <c r="F78" s="18" t="s">
        <v>304</v>
      </c>
      <c r="G78" s="21">
        <v>1220.6199999999999</v>
      </c>
      <c r="H78" s="7" t="s">
        <v>14</v>
      </c>
      <c r="I78" s="26">
        <f t="shared" si="7"/>
        <v>3</v>
      </c>
      <c r="J78" s="27">
        <f t="shared" si="8"/>
        <v>3661.8599999999997</v>
      </c>
    </row>
    <row r="79" spans="1:10" x14ac:dyDescent="0.15">
      <c r="A79" s="7">
        <v>78</v>
      </c>
      <c r="B79" s="32" t="s">
        <v>148</v>
      </c>
      <c r="C79" s="5" t="s">
        <v>109</v>
      </c>
      <c r="D79" s="21">
        <v>1000</v>
      </c>
      <c r="E79" s="22" t="s">
        <v>124</v>
      </c>
      <c r="F79" s="18" t="s">
        <v>106</v>
      </c>
      <c r="G79" s="21">
        <v>1000</v>
      </c>
      <c r="H79" s="7" t="s">
        <v>14</v>
      </c>
      <c r="I79" s="26">
        <f t="shared" si="7"/>
        <v>2</v>
      </c>
      <c r="J79" s="27">
        <f t="shared" si="8"/>
        <v>2000</v>
      </c>
    </row>
    <row r="80" spans="1:10" x14ac:dyDescent="0.15">
      <c r="A80" s="7">
        <v>79</v>
      </c>
      <c r="B80" s="32" t="s">
        <v>149</v>
      </c>
      <c r="C80" s="5" t="s">
        <v>109</v>
      </c>
      <c r="D80" s="21">
        <v>1000</v>
      </c>
      <c r="E80" s="22" t="s">
        <v>124</v>
      </c>
      <c r="F80" s="18" t="s">
        <v>106</v>
      </c>
      <c r="G80" s="21">
        <v>1000</v>
      </c>
      <c r="H80" s="7" t="s">
        <v>14</v>
      </c>
      <c r="I80" s="26">
        <f t="shared" si="7"/>
        <v>2</v>
      </c>
      <c r="J80" s="27">
        <f t="shared" si="8"/>
        <v>2000</v>
      </c>
    </row>
    <row r="81" spans="1:10" x14ac:dyDescent="0.15">
      <c r="A81" s="7">
        <v>80</v>
      </c>
      <c r="B81" s="32" t="s">
        <v>150</v>
      </c>
      <c r="C81" s="5" t="s">
        <v>261</v>
      </c>
      <c r="D81" s="21">
        <v>320</v>
      </c>
      <c r="E81" s="22" t="s">
        <v>124</v>
      </c>
      <c r="F81" s="18" t="s">
        <v>304</v>
      </c>
      <c r="G81" s="21">
        <v>320</v>
      </c>
      <c r="H81" s="7" t="s">
        <v>14</v>
      </c>
      <c r="I81" s="26">
        <f t="shared" si="7"/>
        <v>3</v>
      </c>
      <c r="J81" s="27">
        <f t="shared" si="8"/>
        <v>960</v>
      </c>
    </row>
    <row r="82" spans="1:10" x14ac:dyDescent="0.15">
      <c r="A82" s="7">
        <v>81</v>
      </c>
      <c r="B82" s="32" t="s">
        <v>151</v>
      </c>
      <c r="C82" s="5" t="s">
        <v>88</v>
      </c>
      <c r="D82" s="21">
        <v>300</v>
      </c>
      <c r="E82" s="22">
        <v>43547</v>
      </c>
      <c r="F82" s="18" t="s">
        <v>304</v>
      </c>
      <c r="G82" s="21">
        <v>300</v>
      </c>
      <c r="H82" s="7" t="s">
        <v>14</v>
      </c>
      <c r="I82" s="26">
        <f t="shared" si="7"/>
        <v>11</v>
      </c>
      <c r="J82" s="27">
        <f t="shared" si="8"/>
        <v>3300</v>
      </c>
    </row>
    <row r="83" spans="1:10" x14ac:dyDescent="0.15">
      <c r="A83" s="7">
        <v>82</v>
      </c>
      <c r="B83" s="32" t="s">
        <v>152</v>
      </c>
      <c r="C83" s="5" t="s">
        <v>112</v>
      </c>
      <c r="D83" s="21">
        <v>485.46</v>
      </c>
      <c r="E83" s="22">
        <v>43537</v>
      </c>
      <c r="F83" s="18" t="s">
        <v>304</v>
      </c>
      <c r="G83" s="21">
        <v>485.46</v>
      </c>
      <c r="H83" s="7" t="s">
        <v>14</v>
      </c>
      <c r="I83" s="26">
        <f t="shared" si="7"/>
        <v>21</v>
      </c>
      <c r="J83" s="27">
        <f t="shared" si="8"/>
        <v>10194.66</v>
      </c>
    </row>
    <row r="84" spans="1:10" x14ac:dyDescent="0.15">
      <c r="A84" s="7">
        <v>83</v>
      </c>
      <c r="B84" s="32" t="s">
        <v>153</v>
      </c>
      <c r="C84" s="5" t="s">
        <v>108</v>
      </c>
      <c r="D84" s="21">
        <v>400.46</v>
      </c>
      <c r="E84" s="22" t="s">
        <v>108</v>
      </c>
      <c r="F84" s="18" t="s">
        <v>275</v>
      </c>
      <c r="G84" s="21">
        <v>400.46</v>
      </c>
      <c r="H84" s="7" t="s">
        <v>14</v>
      </c>
      <c r="I84" s="26">
        <f t="shared" si="7"/>
        <v>39</v>
      </c>
      <c r="J84" s="27">
        <f t="shared" si="8"/>
        <v>15617.939999999999</v>
      </c>
    </row>
    <row r="85" spans="1:10" x14ac:dyDescent="0.15">
      <c r="A85" s="7">
        <v>84</v>
      </c>
      <c r="B85" s="32" t="s">
        <v>154</v>
      </c>
      <c r="C85" s="5" t="s">
        <v>100</v>
      </c>
      <c r="D85" s="21">
        <v>300</v>
      </c>
      <c r="E85" s="22" t="s">
        <v>121</v>
      </c>
      <c r="F85" s="18" t="s">
        <v>304</v>
      </c>
      <c r="G85" s="21">
        <v>300</v>
      </c>
      <c r="H85" s="7" t="s">
        <v>14</v>
      </c>
      <c r="I85" s="26">
        <f t="shared" si="7"/>
        <v>12</v>
      </c>
      <c r="J85" s="27">
        <f t="shared" si="8"/>
        <v>3600</v>
      </c>
    </row>
    <row r="86" spans="1:10" x14ac:dyDescent="0.15">
      <c r="A86" s="7">
        <v>85</v>
      </c>
      <c r="B86" s="32" t="s">
        <v>155</v>
      </c>
      <c r="C86" s="5" t="s">
        <v>119</v>
      </c>
      <c r="D86" s="21">
        <v>610</v>
      </c>
      <c r="E86" s="22" t="s">
        <v>308</v>
      </c>
      <c r="F86" s="18" t="s">
        <v>304</v>
      </c>
      <c r="G86" s="21">
        <v>610</v>
      </c>
      <c r="H86" s="7" t="s">
        <v>14</v>
      </c>
      <c r="I86" s="26">
        <f t="shared" si="7"/>
        <v>9</v>
      </c>
      <c r="J86" s="27">
        <f t="shared" si="8"/>
        <v>5490</v>
      </c>
    </row>
    <row r="87" spans="1:10" x14ac:dyDescent="0.15">
      <c r="A87" s="7">
        <v>86</v>
      </c>
      <c r="B87" s="32" t="s">
        <v>156</v>
      </c>
      <c r="C87" s="5" t="s">
        <v>262</v>
      </c>
      <c r="D87" s="21">
        <v>6.38</v>
      </c>
      <c r="E87" s="22" t="s">
        <v>128</v>
      </c>
      <c r="F87" s="18" t="s">
        <v>304</v>
      </c>
      <c r="G87" s="21">
        <v>6.38</v>
      </c>
      <c r="H87" s="7" t="s">
        <v>14</v>
      </c>
      <c r="I87" s="26">
        <f t="shared" si="7"/>
        <v>7</v>
      </c>
      <c r="J87" s="27">
        <f t="shared" si="8"/>
        <v>44.66</v>
      </c>
    </row>
    <row r="88" spans="1:10" x14ac:dyDescent="0.15">
      <c r="A88" s="7">
        <v>87</v>
      </c>
      <c r="B88" s="32" t="s">
        <v>157</v>
      </c>
      <c r="C88" s="5" t="s">
        <v>110</v>
      </c>
      <c r="D88" s="21">
        <v>328.5</v>
      </c>
      <c r="E88" s="22" t="s">
        <v>124</v>
      </c>
      <c r="F88" s="18" t="s">
        <v>304</v>
      </c>
      <c r="G88" s="21">
        <v>328.5</v>
      </c>
      <c r="H88" s="7" t="s">
        <v>14</v>
      </c>
      <c r="I88" s="26">
        <f t="shared" si="7"/>
        <v>3</v>
      </c>
      <c r="J88" s="27">
        <f t="shared" si="8"/>
        <v>985.5</v>
      </c>
    </row>
    <row r="89" spans="1:10" x14ac:dyDescent="0.15">
      <c r="A89" s="7">
        <v>88</v>
      </c>
      <c r="B89" s="32" t="s">
        <v>158</v>
      </c>
      <c r="C89" s="5" t="s">
        <v>118</v>
      </c>
      <c r="D89" s="21">
        <v>339.2</v>
      </c>
      <c r="E89" s="22">
        <v>43561</v>
      </c>
      <c r="F89" s="18" t="s">
        <v>304</v>
      </c>
      <c r="G89" s="21">
        <v>339.2</v>
      </c>
      <c r="H89" s="7" t="s">
        <v>14</v>
      </c>
      <c r="I89" s="26">
        <f t="shared" si="7"/>
        <v>-3</v>
      </c>
      <c r="J89" s="27">
        <f t="shared" si="8"/>
        <v>-1017.5999999999999</v>
      </c>
    </row>
    <row r="90" spans="1:10" x14ac:dyDescent="0.15">
      <c r="A90" s="7">
        <v>89</v>
      </c>
      <c r="B90" s="32" t="s">
        <v>159</v>
      </c>
      <c r="C90" s="5" t="s">
        <v>263</v>
      </c>
      <c r="D90" s="21">
        <v>320</v>
      </c>
      <c r="E90" s="22" t="s">
        <v>260</v>
      </c>
      <c r="F90" s="18" t="s">
        <v>304</v>
      </c>
      <c r="G90" s="21">
        <v>320</v>
      </c>
      <c r="H90" s="7" t="s">
        <v>14</v>
      </c>
      <c r="I90" s="26">
        <f t="shared" si="7"/>
        <v>13</v>
      </c>
      <c r="J90" s="27">
        <f t="shared" si="8"/>
        <v>4160</v>
      </c>
    </row>
    <row r="91" spans="1:10" x14ac:dyDescent="0.15">
      <c r="A91" s="7">
        <v>90</v>
      </c>
      <c r="B91" s="32" t="s">
        <v>160</v>
      </c>
      <c r="C91" s="5" t="s">
        <v>110</v>
      </c>
      <c r="D91" s="21">
        <v>1831.38</v>
      </c>
      <c r="E91" s="22" t="s">
        <v>269</v>
      </c>
      <c r="F91" s="18" t="s">
        <v>304</v>
      </c>
      <c r="G91" s="21">
        <v>1831.38</v>
      </c>
      <c r="H91" s="7" t="s">
        <v>14</v>
      </c>
      <c r="I91" s="26">
        <f t="shared" si="7"/>
        <v>6</v>
      </c>
      <c r="J91" s="27">
        <f t="shared" si="8"/>
        <v>10988.28</v>
      </c>
    </row>
    <row r="92" spans="1:10" x14ac:dyDescent="0.15">
      <c r="A92" s="7">
        <v>91</v>
      </c>
      <c r="B92" s="32" t="s">
        <v>161</v>
      </c>
      <c r="C92" s="5" t="s">
        <v>103</v>
      </c>
      <c r="D92" s="21">
        <v>9000</v>
      </c>
      <c r="E92" s="22" t="s">
        <v>271</v>
      </c>
      <c r="F92" s="18" t="s">
        <v>304</v>
      </c>
      <c r="G92" s="21">
        <v>9000</v>
      </c>
      <c r="H92" s="7" t="s">
        <v>14</v>
      </c>
      <c r="I92" s="26">
        <f t="shared" si="7"/>
        <v>-7</v>
      </c>
      <c r="J92" s="27">
        <f t="shared" si="8"/>
        <v>-63000</v>
      </c>
    </row>
    <row r="93" spans="1:10" x14ac:dyDescent="0.15">
      <c r="A93" s="7">
        <v>92</v>
      </c>
      <c r="B93" s="32" t="s">
        <v>162</v>
      </c>
      <c r="C93" s="5" t="s">
        <v>264</v>
      </c>
      <c r="D93" s="21">
        <v>125.8</v>
      </c>
      <c r="E93" s="22" t="s">
        <v>309</v>
      </c>
      <c r="F93" s="18" t="s">
        <v>304</v>
      </c>
      <c r="G93" s="21">
        <v>125.8</v>
      </c>
      <c r="H93" s="7" t="s">
        <v>14</v>
      </c>
      <c r="I93" s="26">
        <f t="shared" si="7"/>
        <v>-2</v>
      </c>
      <c r="J93" s="27">
        <f t="shared" si="8"/>
        <v>-251.6</v>
      </c>
    </row>
    <row r="94" spans="1:10" x14ac:dyDescent="0.15">
      <c r="A94" s="7">
        <v>93</v>
      </c>
      <c r="B94" s="32" t="s">
        <v>163</v>
      </c>
      <c r="C94" s="5" t="s">
        <v>265</v>
      </c>
      <c r="D94" s="21">
        <v>840</v>
      </c>
      <c r="E94" s="22">
        <v>43557</v>
      </c>
      <c r="F94" s="18" t="s">
        <v>304</v>
      </c>
      <c r="G94" s="21">
        <v>840</v>
      </c>
      <c r="H94" s="7" t="s">
        <v>14</v>
      </c>
      <c r="I94" s="26">
        <f t="shared" si="7"/>
        <v>1</v>
      </c>
      <c r="J94" s="27">
        <f t="shared" si="8"/>
        <v>840</v>
      </c>
    </row>
    <row r="95" spans="1:10" x14ac:dyDescent="0.15">
      <c r="A95" s="7">
        <v>94</v>
      </c>
      <c r="B95" s="32" t="s">
        <v>164</v>
      </c>
      <c r="C95" s="5" t="s">
        <v>102</v>
      </c>
      <c r="D95" s="21">
        <v>1641.9</v>
      </c>
      <c r="E95" s="22" t="s">
        <v>270</v>
      </c>
      <c r="F95" s="18" t="s">
        <v>304</v>
      </c>
      <c r="G95" s="21">
        <v>1641.9</v>
      </c>
      <c r="H95" s="7" t="s">
        <v>14</v>
      </c>
      <c r="I95" s="26">
        <f t="shared" si="7"/>
        <v>-5</v>
      </c>
      <c r="J95" s="27">
        <f t="shared" si="8"/>
        <v>-8209.5</v>
      </c>
    </row>
    <row r="96" spans="1:10" x14ac:dyDescent="0.15">
      <c r="A96" s="7">
        <v>95</v>
      </c>
      <c r="B96" s="32" t="s">
        <v>165</v>
      </c>
      <c r="C96" s="5" t="s">
        <v>122</v>
      </c>
      <c r="D96" s="21">
        <v>310</v>
      </c>
      <c r="E96" s="22" t="s">
        <v>280</v>
      </c>
      <c r="F96" s="18" t="s">
        <v>304</v>
      </c>
      <c r="G96" s="21">
        <v>310</v>
      </c>
      <c r="H96" s="7" t="s">
        <v>14</v>
      </c>
      <c r="I96" s="26">
        <f t="shared" si="7"/>
        <v>-9</v>
      </c>
      <c r="J96" s="27">
        <f t="shared" si="8"/>
        <v>-2790</v>
      </c>
    </row>
    <row r="97" spans="1:10" x14ac:dyDescent="0.15">
      <c r="A97" s="7">
        <v>96</v>
      </c>
      <c r="B97" s="32" t="s">
        <v>166</v>
      </c>
      <c r="C97" s="5" t="s">
        <v>110</v>
      </c>
      <c r="D97" s="21">
        <v>169.74</v>
      </c>
      <c r="E97" s="22">
        <v>43552</v>
      </c>
      <c r="F97" s="18" t="s">
        <v>275</v>
      </c>
      <c r="G97" s="21">
        <v>169.74</v>
      </c>
      <c r="H97" s="7" t="s">
        <v>14</v>
      </c>
      <c r="I97" s="26">
        <f t="shared" si="7"/>
        <v>12</v>
      </c>
      <c r="J97" s="27">
        <f t="shared" si="8"/>
        <v>2036.88</v>
      </c>
    </row>
    <row r="98" spans="1:10" x14ac:dyDescent="0.15">
      <c r="A98" s="7">
        <v>97</v>
      </c>
      <c r="B98" s="32" t="s">
        <v>167</v>
      </c>
      <c r="C98" s="5" t="s">
        <v>99</v>
      </c>
      <c r="D98" s="21">
        <v>1189.5</v>
      </c>
      <c r="E98" s="22" t="s">
        <v>306</v>
      </c>
      <c r="F98" s="18" t="s">
        <v>306</v>
      </c>
      <c r="G98" s="21">
        <v>1002</v>
      </c>
      <c r="H98" s="7" t="s">
        <v>14</v>
      </c>
      <c r="I98" s="26">
        <f t="shared" si="7"/>
        <v>0</v>
      </c>
      <c r="J98" s="27">
        <f t="shared" si="8"/>
        <v>0</v>
      </c>
    </row>
    <row r="99" spans="1:10" x14ac:dyDescent="0.15">
      <c r="A99" s="7">
        <v>98</v>
      </c>
      <c r="B99" s="32" t="s">
        <v>168</v>
      </c>
      <c r="C99" s="5" t="s">
        <v>103</v>
      </c>
      <c r="D99" s="21">
        <v>2431.87</v>
      </c>
      <c r="E99" s="22">
        <v>43566</v>
      </c>
      <c r="F99" s="18" t="s">
        <v>310</v>
      </c>
      <c r="G99" s="21">
        <v>2048.54</v>
      </c>
      <c r="H99" s="7" t="s">
        <v>14</v>
      </c>
      <c r="I99" s="26">
        <f t="shared" si="7"/>
        <v>7</v>
      </c>
      <c r="J99" s="27">
        <f t="shared" si="8"/>
        <v>17023.09</v>
      </c>
    </row>
    <row r="100" spans="1:10" x14ac:dyDescent="0.15">
      <c r="A100" s="7">
        <v>99</v>
      </c>
      <c r="B100" s="32" t="s">
        <v>169</v>
      </c>
      <c r="C100" s="5" t="s">
        <v>111</v>
      </c>
      <c r="D100" s="21">
        <v>623.6</v>
      </c>
      <c r="E100" s="22" t="s">
        <v>270</v>
      </c>
      <c r="F100" s="18" t="s">
        <v>275</v>
      </c>
      <c r="G100" s="21">
        <v>547.6</v>
      </c>
      <c r="H100" s="7" t="s">
        <v>14</v>
      </c>
      <c r="I100" s="26">
        <f t="shared" si="7"/>
        <v>1</v>
      </c>
      <c r="J100" s="27">
        <f t="shared" si="8"/>
        <v>623.6</v>
      </c>
    </row>
    <row r="101" spans="1:10" x14ac:dyDescent="0.15">
      <c r="A101" s="7">
        <v>100</v>
      </c>
      <c r="B101" s="32" t="s">
        <v>170</v>
      </c>
      <c r="C101" s="5" t="s">
        <v>266</v>
      </c>
      <c r="D101" s="21">
        <v>405.57</v>
      </c>
      <c r="E101" s="22" t="s">
        <v>266</v>
      </c>
      <c r="F101" s="18" t="s">
        <v>271</v>
      </c>
      <c r="G101" s="21">
        <v>405.57</v>
      </c>
      <c r="H101" s="7" t="s">
        <v>14</v>
      </c>
      <c r="I101" s="26">
        <f t="shared" si="7"/>
        <v>6</v>
      </c>
      <c r="J101" s="27">
        <f t="shared" si="8"/>
        <v>2433.42</v>
      </c>
    </row>
    <row r="102" spans="1:10" x14ac:dyDescent="0.15">
      <c r="A102" s="7">
        <v>101</v>
      </c>
      <c r="B102" s="32" t="s">
        <v>171</v>
      </c>
      <c r="C102" s="5" t="s">
        <v>102</v>
      </c>
      <c r="D102" s="21">
        <v>1177.57</v>
      </c>
      <c r="E102" s="22" t="s">
        <v>127</v>
      </c>
      <c r="F102" s="18" t="s">
        <v>271</v>
      </c>
      <c r="G102" s="21">
        <v>1177.57</v>
      </c>
      <c r="H102" s="7" t="s">
        <v>14</v>
      </c>
      <c r="I102" s="26">
        <f t="shared" si="7"/>
        <v>-1</v>
      </c>
      <c r="J102" s="27">
        <f t="shared" si="8"/>
        <v>-1177.57</v>
      </c>
    </row>
    <row r="103" spans="1:10" x14ac:dyDescent="0.15">
      <c r="A103" s="7">
        <v>102</v>
      </c>
      <c r="B103" s="32" t="s">
        <v>172</v>
      </c>
      <c r="C103" s="5" t="s">
        <v>98</v>
      </c>
      <c r="D103" s="21">
        <v>2799.2</v>
      </c>
      <c r="E103" s="22" t="s">
        <v>283</v>
      </c>
      <c r="F103" s="18" t="s">
        <v>284</v>
      </c>
      <c r="G103" s="21">
        <v>2799.2</v>
      </c>
      <c r="H103" s="7" t="s">
        <v>14</v>
      </c>
      <c r="I103" s="26">
        <f t="shared" si="7"/>
        <v>-3</v>
      </c>
      <c r="J103" s="27">
        <f t="shared" si="8"/>
        <v>-8397.5999999999985</v>
      </c>
    </row>
    <row r="104" spans="1:10" x14ac:dyDescent="0.15">
      <c r="A104" s="7">
        <v>103</v>
      </c>
      <c r="B104" s="32" t="s">
        <v>173</v>
      </c>
      <c r="C104" s="5" t="s">
        <v>95</v>
      </c>
      <c r="D104" s="21">
        <v>6411</v>
      </c>
      <c r="E104" s="22" t="s">
        <v>125</v>
      </c>
      <c r="F104" s="18" t="s">
        <v>306</v>
      </c>
      <c r="G104" s="21">
        <v>6411</v>
      </c>
      <c r="H104" s="7" t="s">
        <v>14</v>
      </c>
      <c r="I104" s="26">
        <f t="shared" si="7"/>
        <v>3</v>
      </c>
      <c r="J104" s="27">
        <f t="shared" si="8"/>
        <v>19233</v>
      </c>
    </row>
    <row r="105" spans="1:10" x14ac:dyDescent="0.15">
      <c r="A105" s="7">
        <v>104</v>
      </c>
      <c r="B105" s="32" t="s">
        <v>174</v>
      </c>
      <c r="C105" s="5" t="s">
        <v>101</v>
      </c>
      <c r="D105" s="21">
        <v>190</v>
      </c>
      <c r="E105" s="22" t="s">
        <v>125</v>
      </c>
      <c r="F105" s="18" t="s">
        <v>306</v>
      </c>
      <c r="G105" s="21">
        <v>190</v>
      </c>
      <c r="H105" s="7" t="s">
        <v>14</v>
      </c>
      <c r="I105" s="26">
        <f t="shared" si="7"/>
        <v>3</v>
      </c>
      <c r="J105" s="27">
        <f t="shared" si="8"/>
        <v>570</v>
      </c>
    </row>
    <row r="106" spans="1:10" x14ac:dyDescent="0.15">
      <c r="A106" s="7">
        <v>105</v>
      </c>
      <c r="B106" s="32" t="s">
        <v>175</v>
      </c>
      <c r="C106" s="5" t="s">
        <v>106</v>
      </c>
      <c r="D106" s="21">
        <v>680</v>
      </c>
      <c r="E106" s="22">
        <v>43587</v>
      </c>
      <c r="F106" s="18" t="s">
        <v>306</v>
      </c>
      <c r="G106" s="21">
        <v>680</v>
      </c>
      <c r="H106" s="7" t="s">
        <v>14</v>
      </c>
      <c r="I106" s="26">
        <f t="shared" si="7"/>
        <v>1</v>
      </c>
      <c r="J106" s="27">
        <f t="shared" si="8"/>
        <v>680</v>
      </c>
    </row>
    <row r="107" spans="1:10" x14ac:dyDescent="0.15">
      <c r="A107" s="7">
        <v>106</v>
      </c>
      <c r="B107" s="32" t="s">
        <v>176</v>
      </c>
      <c r="C107" s="5" t="s">
        <v>261</v>
      </c>
      <c r="D107" s="21">
        <v>150</v>
      </c>
      <c r="E107" s="22" t="s">
        <v>311</v>
      </c>
      <c r="F107" s="18" t="s">
        <v>306</v>
      </c>
      <c r="G107" s="21">
        <v>150</v>
      </c>
      <c r="H107" s="7" t="s">
        <v>14</v>
      </c>
      <c r="I107" s="26">
        <f t="shared" si="7"/>
        <v>14</v>
      </c>
      <c r="J107" s="27">
        <f t="shared" si="8"/>
        <v>2100</v>
      </c>
    </row>
    <row r="108" spans="1:10" x14ac:dyDescent="0.15">
      <c r="A108" s="7">
        <v>107</v>
      </c>
      <c r="B108" s="32" t="s">
        <v>177</v>
      </c>
      <c r="C108" s="5" t="s">
        <v>100</v>
      </c>
      <c r="D108" s="21">
        <v>300</v>
      </c>
      <c r="E108" s="22" t="s">
        <v>312</v>
      </c>
      <c r="F108" s="18" t="s">
        <v>306</v>
      </c>
      <c r="G108" s="21">
        <v>300</v>
      </c>
      <c r="H108" s="7" t="s">
        <v>14</v>
      </c>
      <c r="I108" s="26">
        <f t="shared" si="7"/>
        <v>11</v>
      </c>
      <c r="J108" s="27">
        <f t="shared" si="8"/>
        <v>3300</v>
      </c>
    </row>
    <row r="109" spans="1:10" x14ac:dyDescent="0.15">
      <c r="A109" s="7">
        <v>108</v>
      </c>
      <c r="B109" s="32" t="s">
        <v>178</v>
      </c>
      <c r="C109" s="5" t="s">
        <v>128</v>
      </c>
      <c r="D109" s="21">
        <v>455</v>
      </c>
      <c r="E109" s="22" t="s">
        <v>313</v>
      </c>
      <c r="F109" s="18" t="s">
        <v>306</v>
      </c>
      <c r="G109" s="21">
        <v>455</v>
      </c>
      <c r="H109" s="7" t="s">
        <v>14</v>
      </c>
      <c r="I109" s="26">
        <f t="shared" si="7"/>
        <v>6</v>
      </c>
      <c r="J109" s="27">
        <f t="shared" si="8"/>
        <v>2730</v>
      </c>
    </row>
    <row r="110" spans="1:10" x14ac:dyDescent="0.15">
      <c r="A110" s="7">
        <v>109</v>
      </c>
      <c r="B110" s="32" t="s">
        <v>179</v>
      </c>
      <c r="C110" s="5" t="s">
        <v>267</v>
      </c>
      <c r="D110" s="21">
        <v>300</v>
      </c>
      <c r="E110" s="22" t="s">
        <v>283</v>
      </c>
      <c r="F110" s="18" t="s">
        <v>306</v>
      </c>
      <c r="G110" s="21">
        <v>300</v>
      </c>
      <c r="H110" s="7" t="s">
        <v>14</v>
      </c>
      <c r="I110" s="26">
        <f t="shared" si="7"/>
        <v>7</v>
      </c>
      <c r="J110" s="27">
        <f t="shared" si="8"/>
        <v>2100</v>
      </c>
    </row>
    <row r="111" spans="1:10" x14ac:dyDescent="0.15">
      <c r="A111" s="7">
        <v>110</v>
      </c>
      <c r="B111" s="32" t="s">
        <v>180</v>
      </c>
      <c r="C111" s="5" t="s">
        <v>267</v>
      </c>
      <c r="D111" s="21">
        <v>300</v>
      </c>
      <c r="E111" s="22" t="s">
        <v>283</v>
      </c>
      <c r="F111" s="18" t="s">
        <v>306</v>
      </c>
      <c r="G111" s="21">
        <v>300</v>
      </c>
      <c r="H111" s="7" t="s">
        <v>14</v>
      </c>
      <c r="I111" s="26">
        <f t="shared" si="7"/>
        <v>7</v>
      </c>
      <c r="J111" s="27">
        <f t="shared" si="8"/>
        <v>2100</v>
      </c>
    </row>
    <row r="112" spans="1:10" x14ac:dyDescent="0.15">
      <c r="A112" s="7">
        <v>111</v>
      </c>
      <c r="B112" s="32" t="s">
        <v>181</v>
      </c>
      <c r="C112" s="5" t="s">
        <v>268</v>
      </c>
      <c r="D112" s="21">
        <v>2647.4</v>
      </c>
      <c r="E112" s="22" t="s">
        <v>314</v>
      </c>
      <c r="F112" s="18" t="s">
        <v>306</v>
      </c>
      <c r="G112" s="21">
        <v>2647.4</v>
      </c>
      <c r="H112" s="7" t="s">
        <v>14</v>
      </c>
      <c r="I112" s="26">
        <f t="shared" si="7"/>
        <v>-23</v>
      </c>
      <c r="J112" s="27">
        <f t="shared" si="8"/>
        <v>-60890.200000000004</v>
      </c>
    </row>
    <row r="113" spans="1:10" x14ac:dyDescent="0.15">
      <c r="A113" s="7">
        <v>112</v>
      </c>
      <c r="B113" s="32" t="s">
        <v>182</v>
      </c>
      <c r="C113" s="5" t="s">
        <v>129</v>
      </c>
      <c r="D113" s="21">
        <v>549.6</v>
      </c>
      <c r="E113" s="22" t="s">
        <v>125</v>
      </c>
      <c r="F113" s="18" t="s">
        <v>306</v>
      </c>
      <c r="G113" s="21">
        <v>549.6</v>
      </c>
      <c r="H113" s="7" t="s">
        <v>14</v>
      </c>
      <c r="I113" s="26">
        <f t="shared" si="7"/>
        <v>3</v>
      </c>
      <c r="J113" s="27">
        <f t="shared" si="8"/>
        <v>1648.8000000000002</v>
      </c>
    </row>
    <row r="114" spans="1:10" x14ac:dyDescent="0.15">
      <c r="A114" s="7">
        <v>113</v>
      </c>
      <c r="B114" s="32" t="s">
        <v>183</v>
      </c>
      <c r="C114" s="5" t="s">
        <v>129</v>
      </c>
      <c r="D114" s="21">
        <v>150</v>
      </c>
      <c r="E114" s="22" t="s">
        <v>125</v>
      </c>
      <c r="F114" s="18" t="s">
        <v>306</v>
      </c>
      <c r="G114" s="21">
        <v>150</v>
      </c>
      <c r="H114" s="7" t="s">
        <v>14</v>
      </c>
      <c r="I114" s="26">
        <f t="shared" si="7"/>
        <v>3</v>
      </c>
      <c r="J114" s="27">
        <f t="shared" si="8"/>
        <v>450</v>
      </c>
    </row>
    <row r="115" spans="1:10" x14ac:dyDescent="0.15">
      <c r="A115" s="7">
        <v>114</v>
      </c>
      <c r="B115" s="32" t="s">
        <v>184</v>
      </c>
      <c r="C115" s="5" t="s">
        <v>269</v>
      </c>
      <c r="D115" s="21">
        <v>551</v>
      </c>
      <c r="E115" s="22" t="s">
        <v>315</v>
      </c>
      <c r="F115" s="18" t="s">
        <v>306</v>
      </c>
      <c r="G115" s="21">
        <v>551</v>
      </c>
      <c r="H115" s="7" t="s">
        <v>14</v>
      </c>
      <c r="I115" s="26">
        <f t="shared" si="7"/>
        <v>5</v>
      </c>
      <c r="J115" s="27">
        <f t="shared" si="8"/>
        <v>2755</v>
      </c>
    </row>
    <row r="116" spans="1:10" x14ac:dyDescent="0.15">
      <c r="A116" s="7">
        <v>115</v>
      </c>
      <c r="B116" s="32" t="s">
        <v>185</v>
      </c>
      <c r="C116" s="5" t="s">
        <v>124</v>
      </c>
      <c r="D116" s="21">
        <v>900</v>
      </c>
      <c r="E116" s="22" t="s">
        <v>125</v>
      </c>
      <c r="F116" s="18" t="s">
        <v>306</v>
      </c>
      <c r="G116" s="21">
        <v>900</v>
      </c>
      <c r="H116" s="7" t="s">
        <v>14</v>
      </c>
      <c r="I116" s="26">
        <f t="shared" si="7"/>
        <v>3</v>
      </c>
      <c r="J116" s="27">
        <f t="shared" si="8"/>
        <v>2700</v>
      </c>
    </row>
    <row r="117" spans="1:10" x14ac:dyDescent="0.15">
      <c r="A117" s="7">
        <v>116</v>
      </c>
      <c r="B117" s="32" t="s">
        <v>186</v>
      </c>
      <c r="C117" s="5" t="s">
        <v>124</v>
      </c>
      <c r="D117" s="21">
        <v>1831.38</v>
      </c>
      <c r="E117" s="22" t="s">
        <v>125</v>
      </c>
      <c r="F117" s="18" t="s">
        <v>306</v>
      </c>
      <c r="G117" s="21">
        <v>1831.38</v>
      </c>
      <c r="H117" s="7" t="s">
        <v>14</v>
      </c>
      <c r="I117" s="26">
        <f t="shared" si="7"/>
        <v>3</v>
      </c>
      <c r="J117" s="27">
        <f t="shared" si="8"/>
        <v>5494.14</v>
      </c>
    </row>
    <row r="118" spans="1:10" x14ac:dyDescent="0.15">
      <c r="A118" s="7">
        <v>117</v>
      </c>
      <c r="B118" s="32" t="s">
        <v>187</v>
      </c>
      <c r="C118" s="5" t="s">
        <v>123</v>
      </c>
      <c r="D118" s="21">
        <v>2685</v>
      </c>
      <c r="E118" s="22" t="s">
        <v>125</v>
      </c>
      <c r="F118" s="18" t="s">
        <v>306</v>
      </c>
      <c r="G118" s="21">
        <v>2685</v>
      </c>
      <c r="H118" s="7" t="s">
        <v>14</v>
      </c>
      <c r="I118" s="26">
        <f t="shared" si="7"/>
        <v>3</v>
      </c>
      <c r="J118" s="27">
        <f t="shared" si="8"/>
        <v>8055</v>
      </c>
    </row>
    <row r="119" spans="1:10" x14ac:dyDescent="0.15">
      <c r="A119" s="7">
        <v>118</v>
      </c>
      <c r="B119" s="32" t="s">
        <v>188</v>
      </c>
      <c r="C119" s="5" t="s">
        <v>266</v>
      </c>
      <c r="D119" s="21">
        <v>15002</v>
      </c>
      <c r="E119" s="22" t="s">
        <v>316</v>
      </c>
      <c r="F119" s="18" t="s">
        <v>306</v>
      </c>
      <c r="G119" s="21">
        <v>15002</v>
      </c>
      <c r="H119" s="7" t="s">
        <v>14</v>
      </c>
      <c r="I119" s="26">
        <f t="shared" si="7"/>
        <v>-1</v>
      </c>
      <c r="J119" s="27">
        <f t="shared" si="8"/>
        <v>-15002</v>
      </c>
    </row>
    <row r="120" spans="1:10" x14ac:dyDescent="0.15">
      <c r="A120" s="7">
        <v>119</v>
      </c>
      <c r="B120" s="32" t="s">
        <v>189</v>
      </c>
      <c r="C120" s="5" t="s">
        <v>270</v>
      </c>
      <c r="D120" s="21">
        <v>2003.26</v>
      </c>
      <c r="E120" s="22">
        <v>43570</v>
      </c>
      <c r="F120" s="18" t="s">
        <v>300</v>
      </c>
      <c r="G120" s="21">
        <v>2003.26</v>
      </c>
      <c r="H120" s="7" t="s">
        <v>14</v>
      </c>
      <c r="I120" s="26">
        <f t="shared" si="7"/>
        <v>29</v>
      </c>
      <c r="J120" s="27">
        <f t="shared" si="8"/>
        <v>58094.54</v>
      </c>
    </row>
    <row r="121" spans="1:10" x14ac:dyDescent="0.15">
      <c r="A121" s="7">
        <v>120</v>
      </c>
      <c r="B121" s="32" t="s">
        <v>190</v>
      </c>
      <c r="C121" s="5" t="s">
        <v>271</v>
      </c>
      <c r="D121" s="21">
        <v>339.2</v>
      </c>
      <c r="E121" s="22">
        <v>43595</v>
      </c>
      <c r="F121" s="18" t="s">
        <v>292</v>
      </c>
      <c r="G121" s="21">
        <v>339.2</v>
      </c>
      <c r="H121" s="7" t="s">
        <v>14</v>
      </c>
      <c r="I121" s="26">
        <f t="shared" si="7"/>
        <v>10</v>
      </c>
      <c r="J121" s="27">
        <f t="shared" si="8"/>
        <v>3392</v>
      </c>
    </row>
    <row r="122" spans="1:10" x14ac:dyDescent="0.15">
      <c r="A122" s="7">
        <v>121</v>
      </c>
      <c r="B122" s="32" t="s">
        <v>191</v>
      </c>
      <c r="C122" s="5" t="s">
        <v>272</v>
      </c>
      <c r="D122" s="21">
        <v>3203.07</v>
      </c>
      <c r="E122" s="22" t="s">
        <v>300</v>
      </c>
      <c r="F122" s="18" t="s">
        <v>300</v>
      </c>
      <c r="G122" s="21">
        <v>3203.07</v>
      </c>
      <c r="H122" s="7" t="s">
        <v>14</v>
      </c>
      <c r="I122" s="26">
        <f t="shared" si="7"/>
        <v>0</v>
      </c>
      <c r="J122" s="27">
        <f t="shared" si="8"/>
        <v>0</v>
      </c>
    </row>
    <row r="123" spans="1:10" x14ac:dyDescent="0.15">
      <c r="A123" s="7">
        <v>122</v>
      </c>
      <c r="B123" s="32" t="s">
        <v>192</v>
      </c>
      <c r="C123" s="5" t="s">
        <v>89</v>
      </c>
      <c r="D123" s="21">
        <v>171.82</v>
      </c>
      <c r="E123" s="22">
        <v>43589</v>
      </c>
      <c r="F123" s="18" t="s">
        <v>317</v>
      </c>
      <c r="G123" s="21">
        <v>171.82</v>
      </c>
      <c r="H123" s="7" t="s">
        <v>14</v>
      </c>
      <c r="I123" s="26">
        <f t="shared" si="7"/>
        <v>11</v>
      </c>
      <c r="J123" s="27">
        <f t="shared" si="8"/>
        <v>1890.02</v>
      </c>
    </row>
    <row r="124" spans="1:10" x14ac:dyDescent="0.15">
      <c r="A124" s="7">
        <v>123</v>
      </c>
      <c r="B124" s="32" t="s">
        <v>193</v>
      </c>
      <c r="C124" s="5" t="s">
        <v>89</v>
      </c>
      <c r="D124" s="21">
        <v>171.82</v>
      </c>
      <c r="E124" s="22">
        <v>43589</v>
      </c>
      <c r="F124" s="18" t="s">
        <v>317</v>
      </c>
      <c r="G124" s="21">
        <v>171.82</v>
      </c>
      <c r="H124" s="7" t="s">
        <v>14</v>
      </c>
      <c r="I124" s="26">
        <f t="shared" si="7"/>
        <v>11</v>
      </c>
      <c r="J124" s="27">
        <f t="shared" si="8"/>
        <v>1890.02</v>
      </c>
    </row>
    <row r="125" spans="1:10" x14ac:dyDescent="0.15">
      <c r="A125" s="7">
        <v>124</v>
      </c>
      <c r="B125" s="32" t="s">
        <v>194</v>
      </c>
      <c r="C125" s="5" t="s">
        <v>273</v>
      </c>
      <c r="D125" s="21">
        <v>246270.42</v>
      </c>
      <c r="E125" s="22" t="s">
        <v>318</v>
      </c>
      <c r="F125" s="18" t="s">
        <v>317</v>
      </c>
      <c r="G125" s="21">
        <v>246270.42</v>
      </c>
      <c r="H125" s="7" t="s">
        <v>14</v>
      </c>
      <c r="I125" s="26">
        <f t="shared" ref="I125:I188" si="9">F125-E125</f>
        <v>-29</v>
      </c>
      <c r="J125" s="27">
        <f t="shared" ref="J125:J188" si="10">I125*D125</f>
        <v>-7141842.1800000006</v>
      </c>
    </row>
    <row r="126" spans="1:10" x14ac:dyDescent="0.15">
      <c r="A126" s="7">
        <v>125</v>
      </c>
      <c r="B126" s="32" t="s">
        <v>195</v>
      </c>
      <c r="C126" s="5" t="s">
        <v>271</v>
      </c>
      <c r="D126" s="21">
        <v>10</v>
      </c>
      <c r="E126" s="22" t="s">
        <v>279</v>
      </c>
      <c r="F126" s="18" t="s">
        <v>292</v>
      </c>
      <c r="G126" s="21">
        <v>9</v>
      </c>
      <c r="H126" s="7" t="s">
        <v>14</v>
      </c>
      <c r="I126" s="26">
        <f t="shared" si="9"/>
        <v>10</v>
      </c>
      <c r="J126" s="27">
        <f t="shared" si="10"/>
        <v>100</v>
      </c>
    </row>
    <row r="127" spans="1:10" x14ac:dyDescent="0.15">
      <c r="A127" s="7">
        <v>126</v>
      </c>
      <c r="B127" s="32" t="s">
        <v>196</v>
      </c>
      <c r="C127" s="5" t="s">
        <v>274</v>
      </c>
      <c r="D127" s="21">
        <v>95.3</v>
      </c>
      <c r="E127" s="22" t="s">
        <v>291</v>
      </c>
      <c r="F127" s="18" t="s">
        <v>292</v>
      </c>
      <c r="G127" s="21">
        <v>95.3</v>
      </c>
      <c r="H127" s="7" t="s">
        <v>14</v>
      </c>
      <c r="I127" s="26">
        <f t="shared" si="9"/>
        <v>4</v>
      </c>
      <c r="J127" s="27">
        <f t="shared" si="10"/>
        <v>381.2</v>
      </c>
    </row>
    <row r="128" spans="1:10" x14ac:dyDescent="0.15">
      <c r="A128" s="7">
        <v>127</v>
      </c>
      <c r="B128" s="32" t="s">
        <v>197</v>
      </c>
      <c r="C128" s="5" t="s">
        <v>274</v>
      </c>
      <c r="D128" s="21">
        <v>7.96</v>
      </c>
      <c r="E128" s="22" t="s">
        <v>291</v>
      </c>
      <c r="F128" s="18" t="s">
        <v>292</v>
      </c>
      <c r="G128" s="21">
        <v>7.96</v>
      </c>
      <c r="H128" s="7" t="s">
        <v>14</v>
      </c>
      <c r="I128" s="26">
        <f t="shared" si="9"/>
        <v>4</v>
      </c>
      <c r="J128" s="27">
        <f t="shared" si="10"/>
        <v>31.84</v>
      </c>
    </row>
    <row r="129" spans="1:10" x14ac:dyDescent="0.15">
      <c r="A129" s="7">
        <v>128</v>
      </c>
      <c r="B129" s="32" t="s">
        <v>198</v>
      </c>
      <c r="C129" s="5" t="s">
        <v>275</v>
      </c>
      <c r="D129" s="21">
        <v>2738.64</v>
      </c>
      <c r="E129" s="22" t="s">
        <v>319</v>
      </c>
      <c r="F129" s="18" t="s">
        <v>292</v>
      </c>
      <c r="G129" s="21">
        <v>2331.34</v>
      </c>
      <c r="H129" s="7" t="s">
        <v>14</v>
      </c>
      <c r="I129" s="26">
        <f t="shared" si="9"/>
        <v>11</v>
      </c>
      <c r="J129" s="27">
        <f t="shared" si="10"/>
        <v>30125.039999999997</v>
      </c>
    </row>
    <row r="130" spans="1:10" x14ac:dyDescent="0.15">
      <c r="A130" s="7">
        <v>129</v>
      </c>
      <c r="B130" s="32" t="s">
        <v>199</v>
      </c>
      <c r="C130" s="5" t="s">
        <v>276</v>
      </c>
      <c r="D130" s="21">
        <v>355.66</v>
      </c>
      <c r="E130" s="22" t="s">
        <v>282</v>
      </c>
      <c r="F130" s="18" t="s">
        <v>286</v>
      </c>
      <c r="G130" s="21">
        <v>353.2</v>
      </c>
      <c r="H130" s="7" t="s">
        <v>14</v>
      </c>
      <c r="I130" s="26">
        <f t="shared" si="9"/>
        <v>16</v>
      </c>
      <c r="J130" s="27">
        <f t="shared" si="10"/>
        <v>5690.56</v>
      </c>
    </row>
    <row r="131" spans="1:10" x14ac:dyDescent="0.15">
      <c r="A131" s="7">
        <v>130</v>
      </c>
      <c r="B131" s="32" t="s">
        <v>200</v>
      </c>
      <c r="C131" s="5" t="s">
        <v>277</v>
      </c>
      <c r="D131" s="21">
        <v>25577.599999999999</v>
      </c>
      <c r="E131" s="22" t="s">
        <v>317</v>
      </c>
      <c r="F131" s="18" t="s">
        <v>292</v>
      </c>
      <c r="G131" s="21">
        <v>25277.599999999999</v>
      </c>
      <c r="H131" s="7" t="s">
        <v>14</v>
      </c>
      <c r="I131" s="26">
        <f t="shared" si="9"/>
        <v>5</v>
      </c>
      <c r="J131" s="27">
        <f t="shared" si="10"/>
        <v>127888</v>
      </c>
    </row>
    <row r="132" spans="1:10" x14ac:dyDescent="0.15">
      <c r="A132" s="7">
        <v>131</v>
      </c>
      <c r="B132" s="32" t="s">
        <v>201</v>
      </c>
      <c r="C132" s="5" t="s">
        <v>278</v>
      </c>
      <c r="D132" s="21">
        <v>76585.009999999995</v>
      </c>
      <c r="E132" s="22">
        <v>43592</v>
      </c>
      <c r="F132" s="18" t="s">
        <v>292</v>
      </c>
      <c r="G132" s="21">
        <v>76585.009999999995</v>
      </c>
      <c r="H132" s="7" t="s">
        <v>14</v>
      </c>
      <c r="I132" s="26">
        <f t="shared" si="9"/>
        <v>13</v>
      </c>
      <c r="J132" s="27">
        <f t="shared" si="10"/>
        <v>995605.12999999989</v>
      </c>
    </row>
    <row r="133" spans="1:10" x14ac:dyDescent="0.15">
      <c r="A133" s="7">
        <v>132</v>
      </c>
      <c r="B133" s="32" t="s">
        <v>202</v>
      </c>
      <c r="C133" s="5" t="s">
        <v>101</v>
      </c>
      <c r="D133" s="21">
        <v>76585.009999999995</v>
      </c>
      <c r="E133" s="22">
        <v>43621</v>
      </c>
      <c r="F133" s="18" t="s">
        <v>292</v>
      </c>
      <c r="G133" s="21">
        <v>76585.009999999995</v>
      </c>
      <c r="H133" s="7" t="s">
        <v>14</v>
      </c>
      <c r="I133" s="26">
        <f t="shared" si="9"/>
        <v>-16</v>
      </c>
      <c r="J133" s="27">
        <f t="shared" si="10"/>
        <v>-1225360.1599999999</v>
      </c>
    </row>
    <row r="134" spans="1:10" x14ac:dyDescent="0.15">
      <c r="A134" s="7">
        <v>133</v>
      </c>
      <c r="B134" s="32" t="s">
        <v>203</v>
      </c>
      <c r="C134" s="5" t="s">
        <v>279</v>
      </c>
      <c r="D134" s="21">
        <v>282.67</v>
      </c>
      <c r="E134" s="22" t="s">
        <v>279</v>
      </c>
      <c r="F134" s="18" t="s">
        <v>320</v>
      </c>
      <c r="G134" s="21">
        <v>282.67</v>
      </c>
      <c r="H134" s="7" t="s">
        <v>14</v>
      </c>
      <c r="I134" s="26">
        <f t="shared" si="9"/>
        <v>13</v>
      </c>
      <c r="J134" s="27">
        <f t="shared" si="10"/>
        <v>3674.71</v>
      </c>
    </row>
    <row r="135" spans="1:10" x14ac:dyDescent="0.15">
      <c r="A135" s="7">
        <v>134</v>
      </c>
      <c r="B135" s="32" t="s">
        <v>204</v>
      </c>
      <c r="C135" s="5" t="s">
        <v>270</v>
      </c>
      <c r="D135" s="21">
        <v>1671.4</v>
      </c>
      <c r="E135" s="22" t="s">
        <v>285</v>
      </c>
      <c r="F135" s="18" t="s">
        <v>286</v>
      </c>
      <c r="G135" s="21">
        <v>1671.4</v>
      </c>
      <c r="H135" s="7" t="s">
        <v>14</v>
      </c>
      <c r="I135" s="26">
        <f t="shared" si="9"/>
        <v>14</v>
      </c>
      <c r="J135" s="27">
        <f t="shared" si="10"/>
        <v>23399.600000000002</v>
      </c>
    </row>
    <row r="136" spans="1:10" x14ac:dyDescent="0.15">
      <c r="A136" s="7">
        <v>135</v>
      </c>
      <c r="B136" s="32" t="s">
        <v>205</v>
      </c>
      <c r="C136" s="5" t="s">
        <v>125</v>
      </c>
      <c r="D136" s="21">
        <v>1800</v>
      </c>
      <c r="E136" s="22" t="s">
        <v>293</v>
      </c>
      <c r="F136" s="18" t="s">
        <v>321</v>
      </c>
      <c r="G136" s="21">
        <v>1800</v>
      </c>
      <c r="H136" s="7" t="s">
        <v>14</v>
      </c>
      <c r="I136" s="26">
        <f t="shared" si="9"/>
        <v>4</v>
      </c>
      <c r="J136" s="27">
        <f t="shared" si="10"/>
        <v>7200</v>
      </c>
    </row>
    <row r="137" spans="1:10" x14ac:dyDescent="0.15">
      <c r="A137" s="7">
        <v>136</v>
      </c>
      <c r="B137" s="32" t="s">
        <v>206</v>
      </c>
      <c r="C137" s="5" t="s">
        <v>280</v>
      </c>
      <c r="D137" s="21">
        <v>12000</v>
      </c>
      <c r="E137" s="22" t="s">
        <v>322</v>
      </c>
      <c r="F137" s="18" t="s">
        <v>321</v>
      </c>
      <c r="G137" s="21">
        <v>12000</v>
      </c>
      <c r="H137" s="7" t="s">
        <v>14</v>
      </c>
      <c r="I137" s="26">
        <f t="shared" si="9"/>
        <v>-8</v>
      </c>
      <c r="J137" s="27">
        <f t="shared" si="10"/>
        <v>-96000</v>
      </c>
    </row>
    <row r="138" spans="1:10" x14ac:dyDescent="0.15">
      <c r="A138" s="7">
        <v>137</v>
      </c>
      <c r="B138" s="32" t="s">
        <v>207</v>
      </c>
      <c r="C138" s="5" t="s">
        <v>281</v>
      </c>
      <c r="D138" s="21">
        <v>680</v>
      </c>
      <c r="E138" s="22" t="s">
        <v>295</v>
      </c>
      <c r="F138" s="18" t="s">
        <v>321</v>
      </c>
      <c r="G138" s="21">
        <v>680</v>
      </c>
      <c r="H138" s="7" t="s">
        <v>14</v>
      </c>
      <c r="I138" s="26">
        <f t="shared" si="9"/>
        <v>2</v>
      </c>
      <c r="J138" s="27">
        <f t="shared" si="10"/>
        <v>1360</v>
      </c>
    </row>
    <row r="139" spans="1:10" x14ac:dyDescent="0.15">
      <c r="A139" s="7">
        <v>138</v>
      </c>
      <c r="B139" s="32" t="s">
        <v>208</v>
      </c>
      <c r="C139" s="5" t="s">
        <v>277</v>
      </c>
      <c r="D139" s="21">
        <v>260</v>
      </c>
      <c r="E139" s="22" t="s">
        <v>293</v>
      </c>
      <c r="F139" s="18" t="s">
        <v>288</v>
      </c>
      <c r="G139" s="21">
        <v>260</v>
      </c>
      <c r="H139" s="7" t="s">
        <v>14</v>
      </c>
      <c r="I139" s="26">
        <f t="shared" si="9"/>
        <v>-1</v>
      </c>
      <c r="J139" s="27">
        <f t="shared" si="10"/>
        <v>-260</v>
      </c>
    </row>
    <row r="140" spans="1:10" x14ac:dyDescent="0.15">
      <c r="A140" s="7">
        <v>139</v>
      </c>
      <c r="B140" s="32" t="s">
        <v>209</v>
      </c>
      <c r="C140" s="5" t="s">
        <v>282</v>
      </c>
      <c r="D140" s="21">
        <v>1189.5</v>
      </c>
      <c r="E140" s="22" t="s">
        <v>323</v>
      </c>
      <c r="F140" s="18" t="s">
        <v>321</v>
      </c>
      <c r="G140" s="21">
        <v>1002</v>
      </c>
      <c r="H140" s="7" t="s">
        <v>14</v>
      </c>
      <c r="I140" s="26">
        <f t="shared" si="9"/>
        <v>-2</v>
      </c>
      <c r="J140" s="27">
        <f t="shared" si="10"/>
        <v>-2379</v>
      </c>
    </row>
    <row r="141" spans="1:10" x14ac:dyDescent="0.15">
      <c r="A141" s="7">
        <v>140</v>
      </c>
      <c r="B141" s="32" t="s">
        <v>210</v>
      </c>
      <c r="C141" s="5" t="s">
        <v>283</v>
      </c>
      <c r="D141" s="21">
        <v>112.24</v>
      </c>
      <c r="E141" s="22" t="s">
        <v>314</v>
      </c>
      <c r="F141" s="18" t="s">
        <v>321</v>
      </c>
      <c r="G141" s="21">
        <v>93.84</v>
      </c>
      <c r="H141" s="7" t="s">
        <v>14</v>
      </c>
      <c r="I141" s="26">
        <f t="shared" si="9"/>
        <v>9</v>
      </c>
      <c r="J141" s="27">
        <f t="shared" si="10"/>
        <v>1010.16</v>
      </c>
    </row>
    <row r="142" spans="1:10" x14ac:dyDescent="0.15">
      <c r="A142" s="7">
        <v>141</v>
      </c>
      <c r="B142" s="32" t="s">
        <v>211</v>
      </c>
      <c r="C142" s="5" t="s">
        <v>282</v>
      </c>
      <c r="D142" s="21">
        <v>250</v>
      </c>
      <c r="E142" s="22" t="s">
        <v>323</v>
      </c>
      <c r="F142" s="18" t="s">
        <v>321</v>
      </c>
      <c r="G142" s="21">
        <v>220</v>
      </c>
      <c r="H142" s="7" t="s">
        <v>14</v>
      </c>
      <c r="I142" s="26">
        <f t="shared" si="9"/>
        <v>-2</v>
      </c>
      <c r="J142" s="27">
        <f t="shared" si="10"/>
        <v>-500</v>
      </c>
    </row>
    <row r="143" spans="1:10" x14ac:dyDescent="0.15">
      <c r="A143" s="7">
        <v>142</v>
      </c>
      <c r="B143" s="32" t="s">
        <v>212</v>
      </c>
      <c r="C143" s="5" t="s">
        <v>269</v>
      </c>
      <c r="D143" s="21">
        <v>300</v>
      </c>
      <c r="E143" s="22" t="s">
        <v>287</v>
      </c>
      <c r="F143" s="18" t="s">
        <v>321</v>
      </c>
      <c r="G143" s="21">
        <v>300</v>
      </c>
      <c r="H143" s="7" t="s">
        <v>14</v>
      </c>
      <c r="I143" s="26">
        <f t="shared" si="9"/>
        <v>7</v>
      </c>
      <c r="J143" s="27">
        <f t="shared" si="10"/>
        <v>2100</v>
      </c>
    </row>
    <row r="144" spans="1:10" x14ac:dyDescent="0.15">
      <c r="A144" s="7">
        <v>143</v>
      </c>
      <c r="B144" s="32" t="s">
        <v>213</v>
      </c>
      <c r="C144" s="5" t="s">
        <v>277</v>
      </c>
      <c r="D144" s="21">
        <v>144</v>
      </c>
      <c r="E144" s="22" t="s">
        <v>317</v>
      </c>
      <c r="F144" s="18" t="s">
        <v>273</v>
      </c>
      <c r="G144" s="21">
        <v>144</v>
      </c>
      <c r="H144" s="7" t="s">
        <v>14</v>
      </c>
      <c r="I144" s="26">
        <f t="shared" si="9"/>
        <v>-2</v>
      </c>
      <c r="J144" s="27">
        <f t="shared" si="10"/>
        <v>-288</v>
      </c>
    </row>
    <row r="145" spans="1:10" x14ac:dyDescent="0.15">
      <c r="A145" s="7">
        <v>144</v>
      </c>
      <c r="B145" s="32" t="s">
        <v>214</v>
      </c>
      <c r="C145" s="5" t="s">
        <v>125</v>
      </c>
      <c r="D145" s="21">
        <v>1831.38</v>
      </c>
      <c r="E145" s="22" t="s">
        <v>288</v>
      </c>
      <c r="F145" s="18" t="s">
        <v>321</v>
      </c>
      <c r="G145" s="21">
        <v>1831.38</v>
      </c>
      <c r="H145" s="7" t="s">
        <v>14</v>
      </c>
      <c r="I145" s="26">
        <f t="shared" si="9"/>
        <v>5</v>
      </c>
      <c r="J145" s="27">
        <f t="shared" si="10"/>
        <v>9156.9000000000015</v>
      </c>
    </row>
    <row r="146" spans="1:10" x14ac:dyDescent="0.15">
      <c r="A146" s="7">
        <v>145</v>
      </c>
      <c r="B146" s="32" t="s">
        <v>215</v>
      </c>
      <c r="C146" s="5" t="s">
        <v>284</v>
      </c>
      <c r="D146" s="21">
        <v>460.79</v>
      </c>
      <c r="E146" s="22" t="s">
        <v>293</v>
      </c>
      <c r="F146" s="18" t="s">
        <v>321</v>
      </c>
      <c r="G146" s="21">
        <v>460.79</v>
      </c>
      <c r="H146" s="7" t="s">
        <v>14</v>
      </c>
      <c r="I146" s="26">
        <f t="shared" si="9"/>
        <v>4</v>
      </c>
      <c r="J146" s="27">
        <f t="shared" si="10"/>
        <v>1843.16</v>
      </c>
    </row>
    <row r="147" spans="1:10" x14ac:dyDescent="0.15">
      <c r="A147" s="7">
        <v>146</v>
      </c>
      <c r="B147" s="32" t="s">
        <v>216</v>
      </c>
      <c r="C147" s="5" t="s">
        <v>124</v>
      </c>
      <c r="D147" s="21">
        <v>300</v>
      </c>
      <c r="E147" s="22" t="s">
        <v>293</v>
      </c>
      <c r="F147" s="18" t="s">
        <v>321</v>
      </c>
      <c r="G147" s="21">
        <v>300</v>
      </c>
      <c r="H147" s="7" t="s">
        <v>14</v>
      </c>
      <c r="I147" s="26">
        <f t="shared" si="9"/>
        <v>4</v>
      </c>
      <c r="J147" s="27">
        <f t="shared" si="10"/>
        <v>1200</v>
      </c>
    </row>
    <row r="148" spans="1:10" x14ac:dyDescent="0.15">
      <c r="A148" s="7">
        <v>147</v>
      </c>
      <c r="B148" s="32" t="s">
        <v>217</v>
      </c>
      <c r="C148" s="5" t="s">
        <v>271</v>
      </c>
      <c r="D148" s="21">
        <v>2400</v>
      </c>
      <c r="E148" s="22" t="s">
        <v>293</v>
      </c>
      <c r="F148" s="18" t="s">
        <v>321</v>
      </c>
      <c r="G148" s="21">
        <v>2400</v>
      </c>
      <c r="H148" s="7" t="s">
        <v>14</v>
      </c>
      <c r="I148" s="26">
        <f t="shared" si="9"/>
        <v>4</v>
      </c>
      <c r="J148" s="27">
        <f t="shared" si="10"/>
        <v>9600</v>
      </c>
    </row>
    <row r="149" spans="1:10" x14ac:dyDescent="0.15">
      <c r="A149" s="7">
        <v>148</v>
      </c>
      <c r="B149" s="32" t="s">
        <v>218</v>
      </c>
      <c r="C149" s="5" t="s">
        <v>128</v>
      </c>
      <c r="D149" s="21">
        <v>300</v>
      </c>
      <c r="E149" s="22" t="s">
        <v>298</v>
      </c>
      <c r="F149" s="18" t="s">
        <v>321</v>
      </c>
      <c r="G149" s="21">
        <v>300</v>
      </c>
      <c r="H149" s="7" t="s">
        <v>14</v>
      </c>
      <c r="I149" s="26">
        <f t="shared" si="9"/>
        <v>8</v>
      </c>
      <c r="J149" s="27">
        <f t="shared" si="10"/>
        <v>2400</v>
      </c>
    </row>
    <row r="150" spans="1:10" x14ac:dyDescent="0.15">
      <c r="A150" s="7">
        <v>149</v>
      </c>
      <c r="B150" s="32" t="s">
        <v>219</v>
      </c>
      <c r="C150" s="5" t="s">
        <v>275</v>
      </c>
      <c r="D150" s="21">
        <v>188</v>
      </c>
      <c r="E150" s="22" t="s">
        <v>293</v>
      </c>
      <c r="F150" s="18" t="s">
        <v>321</v>
      </c>
      <c r="G150" s="21">
        <v>188</v>
      </c>
      <c r="H150" s="7" t="s">
        <v>14</v>
      </c>
      <c r="I150" s="26">
        <f t="shared" si="9"/>
        <v>4</v>
      </c>
      <c r="J150" s="27">
        <f t="shared" si="10"/>
        <v>752</v>
      </c>
    </row>
    <row r="151" spans="1:10" x14ac:dyDescent="0.15">
      <c r="A151" s="7">
        <v>150</v>
      </c>
      <c r="B151" s="32" t="s">
        <v>220</v>
      </c>
      <c r="C151" s="5" t="s">
        <v>285</v>
      </c>
      <c r="D151" s="21">
        <v>311.8</v>
      </c>
      <c r="E151" s="22" t="s">
        <v>324</v>
      </c>
      <c r="F151" s="18" t="s">
        <v>321</v>
      </c>
      <c r="G151" s="21">
        <v>273.8</v>
      </c>
      <c r="H151" s="7" t="s">
        <v>14</v>
      </c>
      <c r="I151" s="26">
        <f t="shared" si="9"/>
        <v>-4</v>
      </c>
      <c r="J151" s="27">
        <f t="shared" si="10"/>
        <v>-1247.2</v>
      </c>
    </row>
    <row r="152" spans="1:10" x14ac:dyDescent="0.15">
      <c r="A152" s="7">
        <v>151</v>
      </c>
      <c r="B152" s="32" t="s">
        <v>42</v>
      </c>
      <c r="C152" s="5" t="s">
        <v>286</v>
      </c>
      <c r="D152" s="21">
        <v>1800</v>
      </c>
      <c r="E152" s="22" t="s">
        <v>325</v>
      </c>
      <c r="F152" s="18" t="s">
        <v>321</v>
      </c>
      <c r="G152" s="21">
        <v>1530</v>
      </c>
      <c r="H152" s="7" t="s">
        <v>14</v>
      </c>
      <c r="I152" s="26">
        <f t="shared" si="9"/>
        <v>-18</v>
      </c>
      <c r="J152" s="27">
        <f t="shared" si="10"/>
        <v>-32400</v>
      </c>
    </row>
    <row r="153" spans="1:10" x14ac:dyDescent="0.15">
      <c r="A153" s="7">
        <v>152</v>
      </c>
      <c r="B153" s="32" t="s">
        <v>221</v>
      </c>
      <c r="C153" s="5" t="s">
        <v>128</v>
      </c>
      <c r="D153" s="21">
        <v>12295</v>
      </c>
      <c r="E153" s="22">
        <v>43605</v>
      </c>
      <c r="F153" s="18" t="s">
        <v>321</v>
      </c>
      <c r="G153" s="21">
        <v>12295</v>
      </c>
      <c r="H153" s="7" t="s">
        <v>14</v>
      </c>
      <c r="I153" s="26">
        <f t="shared" si="9"/>
        <v>15</v>
      </c>
      <c r="J153" s="27">
        <f t="shared" si="10"/>
        <v>184425</v>
      </c>
    </row>
    <row r="154" spans="1:10" x14ac:dyDescent="0.15">
      <c r="A154" s="7">
        <v>153</v>
      </c>
      <c r="B154" s="32" t="s">
        <v>222</v>
      </c>
      <c r="C154" s="5" t="s">
        <v>287</v>
      </c>
      <c r="D154" s="21">
        <v>10300.950000000001</v>
      </c>
      <c r="E154" s="22" t="s">
        <v>326</v>
      </c>
      <c r="F154" s="18" t="s">
        <v>322</v>
      </c>
      <c r="G154" s="21">
        <v>10300.950000000001</v>
      </c>
      <c r="H154" s="7" t="s">
        <v>14</v>
      </c>
      <c r="I154" s="26">
        <f t="shared" si="9"/>
        <v>-16</v>
      </c>
      <c r="J154" s="27">
        <f t="shared" si="10"/>
        <v>-164815.20000000001</v>
      </c>
    </row>
    <row r="155" spans="1:10" x14ac:dyDescent="0.15">
      <c r="A155" s="7">
        <v>154</v>
      </c>
      <c r="B155" s="32" t="s">
        <v>223</v>
      </c>
      <c r="C155" s="5" t="s">
        <v>287</v>
      </c>
      <c r="D155" s="21">
        <v>106.27</v>
      </c>
      <c r="E155" s="22" t="s">
        <v>326</v>
      </c>
      <c r="F155" s="18" t="s">
        <v>322</v>
      </c>
      <c r="G155" s="21">
        <v>106.27</v>
      </c>
      <c r="H155" s="7" t="s">
        <v>14</v>
      </c>
      <c r="I155" s="26">
        <f t="shared" si="9"/>
        <v>-16</v>
      </c>
      <c r="J155" s="27">
        <f t="shared" si="10"/>
        <v>-1700.32</v>
      </c>
    </row>
    <row r="156" spans="1:10" x14ac:dyDescent="0.15">
      <c r="A156" s="7">
        <v>155</v>
      </c>
      <c r="B156" s="32" t="s">
        <v>224</v>
      </c>
      <c r="C156" s="5" t="s">
        <v>282</v>
      </c>
      <c r="D156" s="21">
        <v>2651.88</v>
      </c>
      <c r="E156" s="22">
        <v>43629</v>
      </c>
      <c r="F156" s="18" t="s">
        <v>327</v>
      </c>
      <c r="G156" s="21">
        <v>2651.88</v>
      </c>
      <c r="H156" s="7" t="s">
        <v>14</v>
      </c>
      <c r="I156" s="26">
        <f t="shared" si="9"/>
        <v>-3</v>
      </c>
      <c r="J156" s="27">
        <f t="shared" si="10"/>
        <v>-7955.64</v>
      </c>
    </row>
    <row r="157" spans="1:10" x14ac:dyDescent="0.15">
      <c r="A157" s="7">
        <v>156</v>
      </c>
      <c r="B157" s="32" t="s">
        <v>225</v>
      </c>
      <c r="C157" s="5" t="s">
        <v>288</v>
      </c>
      <c r="D157" s="21">
        <v>4457.92</v>
      </c>
      <c r="E157" s="22" t="s">
        <v>328</v>
      </c>
      <c r="F157" s="18" t="s">
        <v>322</v>
      </c>
      <c r="G157" s="21">
        <v>3777.92</v>
      </c>
      <c r="H157" s="7" t="s">
        <v>14</v>
      </c>
      <c r="I157" s="26">
        <f t="shared" si="9"/>
        <v>-18</v>
      </c>
      <c r="J157" s="27">
        <f t="shared" si="10"/>
        <v>-80242.559999999998</v>
      </c>
    </row>
    <row r="158" spans="1:10" x14ac:dyDescent="0.15">
      <c r="A158" s="7">
        <v>157</v>
      </c>
      <c r="B158" s="32" t="s">
        <v>146</v>
      </c>
      <c r="C158" s="5" t="s">
        <v>288</v>
      </c>
      <c r="D158" s="21">
        <v>17129.43</v>
      </c>
      <c r="E158" s="22" t="s">
        <v>328</v>
      </c>
      <c r="F158" s="18" t="s">
        <v>322</v>
      </c>
      <c r="G158" s="21">
        <v>14429.33</v>
      </c>
      <c r="H158" s="7" t="s">
        <v>14</v>
      </c>
      <c r="I158" s="26">
        <f t="shared" si="9"/>
        <v>-18</v>
      </c>
      <c r="J158" s="27">
        <f t="shared" si="10"/>
        <v>-308329.74</v>
      </c>
    </row>
    <row r="159" spans="1:10" x14ac:dyDescent="0.15">
      <c r="A159" s="7">
        <v>158</v>
      </c>
      <c r="B159" s="32" t="s">
        <v>226</v>
      </c>
      <c r="C159" s="5" t="s">
        <v>288</v>
      </c>
      <c r="D159" s="21">
        <v>14908.4</v>
      </c>
      <c r="E159" s="22" t="s">
        <v>328</v>
      </c>
      <c r="F159" s="18" t="s">
        <v>322</v>
      </c>
      <c r="G159" s="21">
        <v>12558.4</v>
      </c>
      <c r="H159" s="7" t="s">
        <v>14</v>
      </c>
      <c r="I159" s="26">
        <f t="shared" si="9"/>
        <v>-18</v>
      </c>
      <c r="J159" s="27">
        <f t="shared" si="10"/>
        <v>-268351.2</v>
      </c>
    </row>
    <row r="160" spans="1:10" x14ac:dyDescent="0.15">
      <c r="A160" s="7">
        <v>159</v>
      </c>
      <c r="B160" s="32" t="s">
        <v>227</v>
      </c>
      <c r="C160" s="5" t="s">
        <v>288</v>
      </c>
      <c r="D160" s="21">
        <v>17699.759999999998</v>
      </c>
      <c r="E160" s="22" t="s">
        <v>328</v>
      </c>
      <c r="F160" s="18" t="s">
        <v>322</v>
      </c>
      <c r="G160" s="21">
        <v>14909.76</v>
      </c>
      <c r="H160" s="7" t="s">
        <v>14</v>
      </c>
      <c r="I160" s="26">
        <f t="shared" si="9"/>
        <v>-18</v>
      </c>
      <c r="J160" s="27">
        <f t="shared" si="10"/>
        <v>-318595.68</v>
      </c>
    </row>
    <row r="161" spans="1:10" x14ac:dyDescent="0.15">
      <c r="A161" s="7">
        <v>160</v>
      </c>
      <c r="B161" s="32" t="s">
        <v>228</v>
      </c>
      <c r="C161" s="5" t="s">
        <v>288</v>
      </c>
      <c r="D161" s="21">
        <v>8412.14</v>
      </c>
      <c r="E161" s="22" t="s">
        <v>328</v>
      </c>
      <c r="F161" s="18" t="s">
        <v>322</v>
      </c>
      <c r="G161" s="21">
        <v>7086.14</v>
      </c>
      <c r="H161" s="7" t="s">
        <v>14</v>
      </c>
      <c r="I161" s="26">
        <f t="shared" si="9"/>
        <v>-18</v>
      </c>
      <c r="J161" s="27">
        <f t="shared" si="10"/>
        <v>-151418.51999999999</v>
      </c>
    </row>
    <row r="162" spans="1:10" x14ac:dyDescent="0.15">
      <c r="A162" s="7">
        <v>161</v>
      </c>
      <c r="B162" s="32" t="s">
        <v>229</v>
      </c>
      <c r="C162" s="5" t="s">
        <v>87</v>
      </c>
      <c r="D162" s="21">
        <v>300</v>
      </c>
      <c r="E162" s="22">
        <v>43622</v>
      </c>
      <c r="F162" s="18" t="s">
        <v>329</v>
      </c>
      <c r="G162" s="21">
        <v>300</v>
      </c>
      <c r="H162" s="7" t="s">
        <v>14</v>
      </c>
      <c r="I162" s="26">
        <f t="shared" si="9"/>
        <v>11</v>
      </c>
      <c r="J162" s="27">
        <f t="shared" si="10"/>
        <v>3300</v>
      </c>
    </row>
    <row r="163" spans="1:10" x14ac:dyDescent="0.15">
      <c r="A163" s="7">
        <v>162</v>
      </c>
      <c r="B163" s="32" t="s">
        <v>230</v>
      </c>
      <c r="C163" s="5" t="s">
        <v>289</v>
      </c>
      <c r="D163" s="21">
        <v>15692</v>
      </c>
      <c r="E163" s="22" t="s">
        <v>330</v>
      </c>
      <c r="F163" s="18" t="s">
        <v>329</v>
      </c>
      <c r="G163" s="21">
        <v>15692</v>
      </c>
      <c r="H163" s="7" t="s">
        <v>14</v>
      </c>
      <c r="I163" s="26">
        <f t="shared" si="9"/>
        <v>-16</v>
      </c>
      <c r="J163" s="27">
        <f t="shared" si="10"/>
        <v>-251072</v>
      </c>
    </row>
    <row r="164" spans="1:10" x14ac:dyDescent="0.15">
      <c r="A164" s="7">
        <v>163</v>
      </c>
      <c r="B164" s="32" t="s">
        <v>231</v>
      </c>
      <c r="C164" s="5" t="s">
        <v>290</v>
      </c>
      <c r="D164" s="21">
        <v>792</v>
      </c>
      <c r="E164" s="22" t="s">
        <v>329</v>
      </c>
      <c r="F164" s="18" t="s">
        <v>329</v>
      </c>
      <c r="G164" s="21">
        <v>792</v>
      </c>
      <c r="H164" s="7" t="s">
        <v>14</v>
      </c>
      <c r="I164" s="26">
        <f t="shared" si="9"/>
        <v>0</v>
      </c>
      <c r="J164" s="27">
        <f t="shared" si="10"/>
        <v>0</v>
      </c>
    </row>
    <row r="165" spans="1:10" x14ac:dyDescent="0.15">
      <c r="A165" s="7">
        <v>164</v>
      </c>
      <c r="B165" s="32" t="s">
        <v>232</v>
      </c>
      <c r="C165" s="5" t="s">
        <v>291</v>
      </c>
      <c r="D165" s="21">
        <v>465</v>
      </c>
      <c r="E165" s="22" t="s">
        <v>331</v>
      </c>
      <c r="F165" s="18" t="s">
        <v>329</v>
      </c>
      <c r="G165" s="21">
        <v>465</v>
      </c>
      <c r="H165" s="7" t="s">
        <v>14</v>
      </c>
      <c r="I165" s="26">
        <f t="shared" si="9"/>
        <v>1</v>
      </c>
      <c r="J165" s="27">
        <f t="shared" si="10"/>
        <v>465</v>
      </c>
    </row>
    <row r="166" spans="1:10" x14ac:dyDescent="0.15">
      <c r="A166" s="7">
        <v>165</v>
      </c>
      <c r="B166" s="32" t="s">
        <v>233</v>
      </c>
      <c r="C166" s="5" t="s">
        <v>290</v>
      </c>
      <c r="D166" s="21">
        <v>13911.46</v>
      </c>
      <c r="E166" s="22" t="s">
        <v>329</v>
      </c>
      <c r="F166" s="18" t="s">
        <v>329</v>
      </c>
      <c r="G166" s="21">
        <v>13911.46</v>
      </c>
      <c r="H166" s="7" t="s">
        <v>14</v>
      </c>
      <c r="I166" s="26">
        <f t="shared" si="9"/>
        <v>0</v>
      </c>
      <c r="J166" s="27">
        <f t="shared" si="10"/>
        <v>0</v>
      </c>
    </row>
    <row r="167" spans="1:10" x14ac:dyDescent="0.15">
      <c r="A167" s="7">
        <v>166</v>
      </c>
      <c r="B167" s="32" t="s">
        <v>234</v>
      </c>
      <c r="C167" s="5" t="s">
        <v>292</v>
      </c>
      <c r="D167" s="21">
        <v>301.2</v>
      </c>
      <c r="E167" s="22" t="s">
        <v>302</v>
      </c>
      <c r="F167" s="18" t="s">
        <v>329</v>
      </c>
      <c r="G167" s="21">
        <v>301.2</v>
      </c>
      <c r="H167" s="7" t="s">
        <v>14</v>
      </c>
      <c r="I167" s="26">
        <f t="shared" si="9"/>
        <v>-3</v>
      </c>
      <c r="J167" s="27">
        <f t="shared" si="10"/>
        <v>-903.59999999999991</v>
      </c>
    </row>
    <row r="168" spans="1:10" x14ac:dyDescent="0.15">
      <c r="A168" s="7">
        <v>167</v>
      </c>
      <c r="B168" s="32" t="s">
        <v>235</v>
      </c>
      <c r="C168" s="5" t="s">
        <v>292</v>
      </c>
      <c r="D168" s="21">
        <v>2431.87</v>
      </c>
      <c r="E168" s="22" t="s">
        <v>302</v>
      </c>
      <c r="F168" s="18" t="s">
        <v>329</v>
      </c>
      <c r="G168" s="21">
        <v>2048.54</v>
      </c>
      <c r="H168" s="7" t="s">
        <v>14</v>
      </c>
      <c r="I168" s="26">
        <f t="shared" si="9"/>
        <v>-3</v>
      </c>
      <c r="J168" s="27">
        <f t="shared" si="10"/>
        <v>-7295.61</v>
      </c>
    </row>
    <row r="169" spans="1:10" x14ac:dyDescent="0.15">
      <c r="A169" s="7">
        <v>168</v>
      </c>
      <c r="B169" s="32" t="s">
        <v>236</v>
      </c>
      <c r="C169" s="5" t="s">
        <v>289</v>
      </c>
      <c r="D169" s="21">
        <v>87.5</v>
      </c>
      <c r="E169" s="22" t="s">
        <v>330</v>
      </c>
      <c r="F169" s="18" t="s">
        <v>332</v>
      </c>
      <c r="G169" s="21">
        <v>87.5</v>
      </c>
      <c r="H169" s="7" t="s">
        <v>14</v>
      </c>
      <c r="I169" s="26">
        <f t="shared" si="9"/>
        <v>-6</v>
      </c>
      <c r="J169" s="27">
        <f t="shared" si="10"/>
        <v>-525</v>
      </c>
    </row>
    <row r="170" spans="1:10" x14ac:dyDescent="0.15">
      <c r="A170" s="7">
        <v>169</v>
      </c>
      <c r="B170" s="32" t="s">
        <v>237</v>
      </c>
      <c r="C170" s="5" t="s">
        <v>293</v>
      </c>
      <c r="D170" s="21">
        <v>1700</v>
      </c>
      <c r="E170" s="22" t="s">
        <v>333</v>
      </c>
      <c r="F170" s="18" t="s">
        <v>332</v>
      </c>
      <c r="G170" s="21">
        <v>1700</v>
      </c>
      <c r="H170" s="7" t="s">
        <v>14</v>
      </c>
      <c r="I170" s="26">
        <f t="shared" si="9"/>
        <v>-34</v>
      </c>
      <c r="J170" s="27">
        <f t="shared" si="10"/>
        <v>-57800</v>
      </c>
    </row>
    <row r="171" spans="1:10" x14ac:dyDescent="0.15">
      <c r="A171" s="7">
        <v>170</v>
      </c>
      <c r="B171" s="32" t="s">
        <v>238</v>
      </c>
      <c r="C171" s="5" t="s">
        <v>293</v>
      </c>
      <c r="D171" s="21">
        <v>307.5</v>
      </c>
      <c r="E171" s="22" t="s">
        <v>333</v>
      </c>
      <c r="F171" s="18" t="s">
        <v>332</v>
      </c>
      <c r="G171" s="21">
        <v>307.5</v>
      </c>
      <c r="H171" s="7" t="s">
        <v>14</v>
      </c>
      <c r="I171" s="26">
        <f t="shared" si="9"/>
        <v>-34</v>
      </c>
      <c r="J171" s="27">
        <f t="shared" si="10"/>
        <v>-10455</v>
      </c>
    </row>
    <row r="172" spans="1:10" x14ac:dyDescent="0.15">
      <c r="A172" s="7">
        <v>171</v>
      </c>
      <c r="B172" s="32" t="s">
        <v>239</v>
      </c>
      <c r="C172" s="5" t="s">
        <v>293</v>
      </c>
      <c r="D172" s="21">
        <v>1800</v>
      </c>
      <c r="E172" s="22" t="s">
        <v>328</v>
      </c>
      <c r="F172" s="18" t="s">
        <v>332</v>
      </c>
      <c r="G172" s="21">
        <v>1800</v>
      </c>
      <c r="H172" s="7" t="s">
        <v>14</v>
      </c>
      <c r="I172" s="26">
        <f t="shared" si="9"/>
        <v>-3</v>
      </c>
      <c r="J172" s="27">
        <f t="shared" si="10"/>
        <v>-5400</v>
      </c>
    </row>
    <row r="173" spans="1:10" x14ac:dyDescent="0.15">
      <c r="A173" s="7">
        <v>172</v>
      </c>
      <c r="B173" s="32" t="s">
        <v>240</v>
      </c>
      <c r="C173" s="5" t="s">
        <v>293</v>
      </c>
      <c r="D173" s="21">
        <v>1831.38</v>
      </c>
      <c r="E173" s="22" t="s">
        <v>328</v>
      </c>
      <c r="F173" s="18" t="s">
        <v>332</v>
      </c>
      <c r="G173" s="21">
        <v>1831.38</v>
      </c>
      <c r="H173" s="7" t="s">
        <v>14</v>
      </c>
      <c r="I173" s="26">
        <f t="shared" si="9"/>
        <v>-3</v>
      </c>
      <c r="J173" s="27">
        <f t="shared" si="10"/>
        <v>-5494.14</v>
      </c>
    </row>
    <row r="174" spans="1:10" x14ac:dyDescent="0.15">
      <c r="A174" s="7">
        <v>173</v>
      </c>
      <c r="B174" s="32" t="s">
        <v>241</v>
      </c>
      <c r="C174" s="5" t="s">
        <v>294</v>
      </c>
      <c r="D174" s="21">
        <v>9000</v>
      </c>
      <c r="E174" s="22" t="s">
        <v>334</v>
      </c>
      <c r="F174" s="18" t="s">
        <v>332</v>
      </c>
      <c r="G174" s="21">
        <v>9000</v>
      </c>
      <c r="H174" s="7" t="s">
        <v>14</v>
      </c>
      <c r="I174" s="26">
        <f t="shared" si="9"/>
        <v>-12</v>
      </c>
      <c r="J174" s="27">
        <f t="shared" si="10"/>
        <v>-108000</v>
      </c>
    </row>
    <row r="175" spans="1:10" x14ac:dyDescent="0.15">
      <c r="A175" s="7">
        <v>174</v>
      </c>
      <c r="B175" s="32" t="s">
        <v>242</v>
      </c>
      <c r="C175" s="5" t="s">
        <v>295</v>
      </c>
      <c r="D175" s="21">
        <v>680</v>
      </c>
      <c r="E175" s="22" t="s">
        <v>333</v>
      </c>
      <c r="F175" s="18" t="s">
        <v>332</v>
      </c>
      <c r="G175" s="21">
        <v>680</v>
      </c>
      <c r="H175" s="7" t="s">
        <v>14</v>
      </c>
      <c r="I175" s="26">
        <f t="shared" si="9"/>
        <v>-34</v>
      </c>
      <c r="J175" s="27">
        <f t="shared" si="10"/>
        <v>-23120</v>
      </c>
    </row>
    <row r="176" spans="1:10" x14ac:dyDescent="0.15">
      <c r="A176" s="7">
        <v>175</v>
      </c>
      <c r="B176" s="32" t="s">
        <v>243</v>
      </c>
      <c r="C176" s="5" t="s">
        <v>289</v>
      </c>
      <c r="D176" s="21">
        <v>76585.009999999995</v>
      </c>
      <c r="E176" s="22" t="s">
        <v>330</v>
      </c>
      <c r="F176" s="18" t="s">
        <v>332</v>
      </c>
      <c r="G176" s="21">
        <v>76585.009999999995</v>
      </c>
      <c r="H176" s="7" t="s">
        <v>14</v>
      </c>
      <c r="I176" s="26">
        <f t="shared" si="9"/>
        <v>-6</v>
      </c>
      <c r="J176" s="27">
        <f t="shared" si="10"/>
        <v>-459510.05999999994</v>
      </c>
    </row>
    <row r="177" spans="1:10" x14ac:dyDescent="0.15">
      <c r="A177" s="7">
        <v>176</v>
      </c>
      <c r="B177" s="32" t="s">
        <v>244</v>
      </c>
      <c r="C177" s="5" t="s">
        <v>296</v>
      </c>
      <c r="D177" s="21">
        <v>20000</v>
      </c>
      <c r="E177" s="22" t="s">
        <v>335</v>
      </c>
      <c r="F177" s="18" t="s">
        <v>332</v>
      </c>
      <c r="G177" s="21">
        <v>20000</v>
      </c>
      <c r="H177" s="7" t="s">
        <v>14</v>
      </c>
      <c r="I177" s="26">
        <f t="shared" si="9"/>
        <v>-8</v>
      </c>
      <c r="J177" s="27">
        <f t="shared" si="10"/>
        <v>-160000</v>
      </c>
    </row>
    <row r="178" spans="1:10" x14ac:dyDescent="0.15">
      <c r="A178" s="7">
        <v>177</v>
      </c>
      <c r="B178" s="32" t="s">
        <v>245</v>
      </c>
      <c r="C178" s="5" t="s">
        <v>297</v>
      </c>
      <c r="D178" s="21">
        <v>3588</v>
      </c>
      <c r="E178" s="22" t="s">
        <v>336</v>
      </c>
      <c r="F178" s="18" t="s">
        <v>302</v>
      </c>
      <c r="G178" s="21">
        <v>3588</v>
      </c>
      <c r="H178" s="7" t="s">
        <v>14</v>
      </c>
      <c r="I178" s="26">
        <f t="shared" si="9"/>
        <v>-29</v>
      </c>
      <c r="J178" s="27">
        <f t="shared" si="10"/>
        <v>-104052</v>
      </c>
    </row>
    <row r="179" spans="1:10" x14ac:dyDescent="0.15">
      <c r="A179" s="7">
        <v>178</v>
      </c>
      <c r="B179" s="32" t="s">
        <v>246</v>
      </c>
      <c r="C179" s="5" t="s">
        <v>298</v>
      </c>
      <c r="D179" s="21">
        <v>470</v>
      </c>
      <c r="E179" s="22" t="s">
        <v>328</v>
      </c>
      <c r="F179" s="18" t="s">
        <v>332</v>
      </c>
      <c r="G179" s="21">
        <v>470</v>
      </c>
      <c r="H179" s="7" t="s">
        <v>14</v>
      </c>
      <c r="I179" s="26">
        <f t="shared" si="9"/>
        <v>-3</v>
      </c>
      <c r="J179" s="27">
        <f t="shared" si="10"/>
        <v>-1410</v>
      </c>
    </row>
    <row r="180" spans="1:10" x14ac:dyDescent="0.15">
      <c r="A180" s="7">
        <v>179</v>
      </c>
      <c r="B180" s="32" t="s">
        <v>247</v>
      </c>
      <c r="C180" s="5" t="s">
        <v>298</v>
      </c>
      <c r="D180" s="21">
        <v>750</v>
      </c>
      <c r="E180" s="22" t="s">
        <v>328</v>
      </c>
      <c r="F180" s="18" t="s">
        <v>332</v>
      </c>
      <c r="G180" s="21">
        <v>750</v>
      </c>
      <c r="H180" s="7" t="s">
        <v>14</v>
      </c>
      <c r="I180" s="26">
        <f t="shared" si="9"/>
        <v>-3</v>
      </c>
      <c r="J180" s="27">
        <f t="shared" si="10"/>
        <v>-2250</v>
      </c>
    </row>
    <row r="181" spans="1:10" x14ac:dyDescent="0.15">
      <c r="A181" s="7">
        <v>180</v>
      </c>
      <c r="B181" s="32" t="s">
        <v>248</v>
      </c>
      <c r="C181" s="5" t="s">
        <v>287</v>
      </c>
      <c r="D181" s="21">
        <v>282</v>
      </c>
      <c r="E181" s="22" t="s">
        <v>326</v>
      </c>
      <c r="F181" s="18" t="s">
        <v>332</v>
      </c>
      <c r="G181" s="21">
        <v>282</v>
      </c>
      <c r="H181" s="7" t="s">
        <v>14</v>
      </c>
      <c r="I181" s="26">
        <f t="shared" si="9"/>
        <v>-1</v>
      </c>
      <c r="J181" s="27">
        <f t="shared" si="10"/>
        <v>-282</v>
      </c>
    </row>
    <row r="182" spans="1:10" x14ac:dyDescent="0.15">
      <c r="A182" s="7">
        <v>181</v>
      </c>
      <c r="B182" s="32" t="s">
        <v>249</v>
      </c>
      <c r="C182" s="5" t="s">
        <v>299</v>
      </c>
      <c r="D182" s="21">
        <v>747.5</v>
      </c>
      <c r="E182" s="22" t="s">
        <v>337</v>
      </c>
      <c r="F182" s="18" t="s">
        <v>332</v>
      </c>
      <c r="G182" s="21">
        <v>747.5</v>
      </c>
      <c r="H182" s="7" t="s">
        <v>14</v>
      </c>
      <c r="I182" s="26">
        <f t="shared" si="9"/>
        <v>-2</v>
      </c>
      <c r="J182" s="27">
        <f t="shared" si="10"/>
        <v>-1495</v>
      </c>
    </row>
    <row r="183" spans="1:10" x14ac:dyDescent="0.15">
      <c r="A183" s="7">
        <v>182</v>
      </c>
      <c r="B183" s="32" t="s">
        <v>250</v>
      </c>
      <c r="C183" s="5" t="s">
        <v>300</v>
      </c>
      <c r="D183" s="21">
        <v>535</v>
      </c>
      <c r="E183" s="22" t="s">
        <v>328</v>
      </c>
      <c r="F183" s="18" t="s">
        <v>332</v>
      </c>
      <c r="G183" s="21">
        <v>535</v>
      </c>
      <c r="H183" s="7" t="s">
        <v>14</v>
      </c>
      <c r="I183" s="26">
        <f t="shared" si="9"/>
        <v>-3</v>
      </c>
      <c r="J183" s="27">
        <f t="shared" si="10"/>
        <v>-1605</v>
      </c>
    </row>
    <row r="184" spans="1:10" x14ac:dyDescent="0.15">
      <c r="A184" s="7">
        <v>183</v>
      </c>
      <c r="B184" s="32" t="s">
        <v>251</v>
      </c>
      <c r="C184" s="5" t="s">
        <v>298</v>
      </c>
      <c r="D184" s="21">
        <v>85.89</v>
      </c>
      <c r="E184" s="22" t="s">
        <v>328</v>
      </c>
      <c r="F184" s="18" t="s">
        <v>332</v>
      </c>
      <c r="G184" s="21">
        <v>85.89</v>
      </c>
      <c r="H184" s="7" t="s">
        <v>14</v>
      </c>
      <c r="I184" s="26">
        <f t="shared" si="9"/>
        <v>-3</v>
      </c>
      <c r="J184" s="27">
        <f t="shared" si="10"/>
        <v>-257.67</v>
      </c>
    </row>
    <row r="185" spans="1:10" x14ac:dyDescent="0.15">
      <c r="A185" s="7">
        <v>184</v>
      </c>
      <c r="B185" s="32" t="s">
        <v>146</v>
      </c>
      <c r="C185" s="5" t="s">
        <v>301</v>
      </c>
      <c r="D185" s="21">
        <v>245.8</v>
      </c>
      <c r="E185" s="22" t="s">
        <v>301</v>
      </c>
      <c r="F185" s="18" t="s">
        <v>326</v>
      </c>
      <c r="G185" s="21">
        <v>245.8</v>
      </c>
      <c r="H185" s="7" t="s">
        <v>14</v>
      </c>
      <c r="I185" s="26">
        <f t="shared" si="9"/>
        <v>21</v>
      </c>
      <c r="J185" s="27">
        <f t="shared" si="10"/>
        <v>5161.8</v>
      </c>
    </row>
    <row r="186" spans="1:10" x14ac:dyDescent="0.15">
      <c r="A186" s="7">
        <v>185</v>
      </c>
      <c r="B186" s="32" t="s">
        <v>252</v>
      </c>
      <c r="C186" s="5" t="s">
        <v>302</v>
      </c>
      <c r="D186" s="21">
        <v>41338.959999999999</v>
      </c>
      <c r="E186" s="22" t="s">
        <v>338</v>
      </c>
      <c r="F186" s="18" t="s">
        <v>332</v>
      </c>
      <c r="G186" s="21">
        <v>41338.959999999999</v>
      </c>
      <c r="H186" s="7" t="s">
        <v>14</v>
      </c>
      <c r="I186" s="26">
        <f t="shared" si="9"/>
        <v>-23</v>
      </c>
      <c r="J186" s="27">
        <f t="shared" si="10"/>
        <v>-950796.08</v>
      </c>
    </row>
    <row r="187" spans="1:10" x14ac:dyDescent="0.15">
      <c r="A187" s="7">
        <v>186</v>
      </c>
      <c r="B187" s="32" t="s">
        <v>253</v>
      </c>
      <c r="C187" s="5" t="s">
        <v>300</v>
      </c>
      <c r="D187" s="21">
        <v>1256.7</v>
      </c>
      <c r="E187" s="22" t="s">
        <v>339</v>
      </c>
      <c r="F187" s="18" t="s">
        <v>326</v>
      </c>
      <c r="G187" s="21">
        <v>1256.7</v>
      </c>
      <c r="H187" s="7" t="s">
        <v>14</v>
      </c>
      <c r="I187" s="26">
        <f t="shared" si="9"/>
        <v>10</v>
      </c>
      <c r="J187" s="27">
        <f t="shared" si="10"/>
        <v>12567</v>
      </c>
    </row>
    <row r="188" spans="1:10" x14ac:dyDescent="0.15">
      <c r="A188" s="7">
        <v>187</v>
      </c>
      <c r="B188" s="32" t="s">
        <v>254</v>
      </c>
      <c r="C188" s="5" t="s">
        <v>288</v>
      </c>
      <c r="D188" s="21">
        <v>12755.05</v>
      </c>
      <c r="E188" s="22" t="s">
        <v>328</v>
      </c>
      <c r="F188" s="18" t="s">
        <v>332</v>
      </c>
      <c r="G188" s="21">
        <v>11063.05</v>
      </c>
      <c r="H188" s="7" t="s">
        <v>14</v>
      </c>
      <c r="I188" s="26">
        <f t="shared" si="9"/>
        <v>-3</v>
      </c>
      <c r="J188" s="27">
        <f t="shared" si="10"/>
        <v>-38265.149999999994</v>
      </c>
    </row>
    <row r="189" spans="1:10" x14ac:dyDescent="0.15">
      <c r="A189" s="7">
        <v>188</v>
      </c>
      <c r="B189" s="32" t="s">
        <v>255</v>
      </c>
      <c r="C189" s="5" t="s">
        <v>281</v>
      </c>
      <c r="D189" s="21">
        <v>22.76</v>
      </c>
      <c r="E189" s="22" t="s">
        <v>340</v>
      </c>
      <c r="F189" s="18" t="s">
        <v>332</v>
      </c>
      <c r="G189" s="21">
        <v>22.76</v>
      </c>
      <c r="H189" s="7" t="s">
        <v>14</v>
      </c>
      <c r="I189" s="26">
        <f t="shared" ref="I189:I190" si="11">F189-E189</f>
        <v>-5</v>
      </c>
      <c r="J189" s="27">
        <f t="shared" ref="J189:J190" si="12">I189*D189</f>
        <v>-113.80000000000001</v>
      </c>
    </row>
    <row r="190" spans="1:10" x14ac:dyDescent="0.15">
      <c r="A190" s="7">
        <v>189</v>
      </c>
      <c r="B190" s="32" t="s">
        <v>256</v>
      </c>
      <c r="C190" s="5" t="s">
        <v>303</v>
      </c>
      <c r="D190" s="21">
        <v>147.51</v>
      </c>
      <c r="E190" s="22" t="s">
        <v>341</v>
      </c>
      <c r="F190" s="18" t="s">
        <v>342</v>
      </c>
      <c r="G190" s="21">
        <v>147.51</v>
      </c>
      <c r="H190" s="7" t="s">
        <v>14</v>
      </c>
      <c r="I190" s="26">
        <f t="shared" si="11"/>
        <v>-27</v>
      </c>
      <c r="J190" s="27">
        <f t="shared" si="12"/>
        <v>-3982.7699999999995</v>
      </c>
    </row>
    <row r="191" spans="1:10" x14ac:dyDescent="0.15">
      <c r="A191" s="7">
        <v>190</v>
      </c>
      <c r="B191" s="32" t="s">
        <v>343</v>
      </c>
      <c r="C191" s="5" t="s">
        <v>409</v>
      </c>
      <c r="D191" s="21">
        <v>8380.91</v>
      </c>
      <c r="E191" s="22" t="s">
        <v>340</v>
      </c>
      <c r="F191" s="18" t="s">
        <v>420</v>
      </c>
      <c r="G191" s="21">
        <v>8380.91</v>
      </c>
      <c r="H191" s="7" t="s">
        <v>15</v>
      </c>
      <c r="I191" s="26">
        <f t="shared" ref="I191" si="13">F191-E191</f>
        <v>2</v>
      </c>
      <c r="J191" s="27">
        <f t="shared" ref="J191" si="14">I191*D191</f>
        <v>16761.82</v>
      </c>
    </row>
    <row r="192" spans="1:10" x14ac:dyDescent="0.15">
      <c r="A192" s="7">
        <v>191</v>
      </c>
      <c r="B192" s="32" t="s">
        <v>344</v>
      </c>
      <c r="C192" s="5" t="s">
        <v>323</v>
      </c>
      <c r="D192" s="21">
        <v>1212.1600000000001</v>
      </c>
      <c r="E192" s="22" t="s">
        <v>413</v>
      </c>
      <c r="F192" s="18" t="s">
        <v>423</v>
      </c>
      <c r="G192" s="21">
        <v>1212.1600000000001</v>
      </c>
      <c r="H192" s="7" t="s">
        <v>15</v>
      </c>
      <c r="I192" s="26">
        <f t="shared" ref="I192:I255" si="15">F192-E192</f>
        <v>-1</v>
      </c>
      <c r="J192" s="27">
        <f t="shared" ref="J192:J255" si="16">I192*D192</f>
        <v>-1212.1600000000001</v>
      </c>
    </row>
    <row r="193" spans="1:10" x14ac:dyDescent="0.15">
      <c r="A193" s="7">
        <v>192</v>
      </c>
      <c r="B193" s="32" t="s">
        <v>345</v>
      </c>
      <c r="C193" s="5" t="s">
        <v>301</v>
      </c>
      <c r="D193" s="21">
        <v>2336.1799999999998</v>
      </c>
      <c r="E193" s="22">
        <v>43653</v>
      </c>
      <c r="F193" s="18" t="s">
        <v>412</v>
      </c>
      <c r="G193" s="21">
        <v>2336.1799999999998</v>
      </c>
      <c r="H193" s="7" t="s">
        <v>15</v>
      </c>
      <c r="I193" s="26">
        <f t="shared" si="15"/>
        <v>5</v>
      </c>
      <c r="J193" s="27">
        <f t="shared" si="16"/>
        <v>11680.9</v>
      </c>
    </row>
    <row r="194" spans="1:10" x14ac:dyDescent="0.15">
      <c r="A194" s="7">
        <v>193</v>
      </c>
      <c r="B194" s="32" t="s">
        <v>346</v>
      </c>
      <c r="C194" s="5" t="s">
        <v>328</v>
      </c>
      <c r="D194" s="21">
        <v>1831.38</v>
      </c>
      <c r="E194" s="22" t="s">
        <v>428</v>
      </c>
      <c r="F194" s="18" t="s">
        <v>429</v>
      </c>
      <c r="G194" s="21">
        <v>1831.38</v>
      </c>
      <c r="H194" s="7" t="s">
        <v>15</v>
      </c>
      <c r="I194" s="26">
        <f t="shared" si="15"/>
        <v>-4</v>
      </c>
      <c r="J194" s="27">
        <f t="shared" si="16"/>
        <v>-7325.52</v>
      </c>
    </row>
    <row r="195" spans="1:10" x14ac:dyDescent="0.15">
      <c r="A195" s="7">
        <v>194</v>
      </c>
      <c r="B195" s="32" t="s">
        <v>347</v>
      </c>
      <c r="C195" s="5" t="s">
        <v>273</v>
      </c>
      <c r="D195" s="21">
        <v>6.75</v>
      </c>
      <c r="E195" s="22" t="s">
        <v>430</v>
      </c>
      <c r="F195" s="18" t="s">
        <v>429</v>
      </c>
      <c r="G195" s="21">
        <v>6.75</v>
      </c>
      <c r="H195" s="7" t="s">
        <v>15</v>
      </c>
      <c r="I195" s="26">
        <f t="shared" si="15"/>
        <v>13</v>
      </c>
      <c r="J195" s="27">
        <f t="shared" si="16"/>
        <v>87.75</v>
      </c>
    </row>
    <row r="196" spans="1:10" x14ac:dyDescent="0.15">
      <c r="A196" s="7">
        <v>195</v>
      </c>
      <c r="B196" s="32" t="s">
        <v>348</v>
      </c>
      <c r="C196" s="5" t="s">
        <v>326</v>
      </c>
      <c r="D196" s="21">
        <v>603.98</v>
      </c>
      <c r="E196" s="22" t="s">
        <v>431</v>
      </c>
      <c r="F196" s="18" t="s">
        <v>429</v>
      </c>
      <c r="G196" s="21">
        <v>603.98</v>
      </c>
      <c r="H196" s="7" t="s">
        <v>15</v>
      </c>
      <c r="I196" s="26">
        <f t="shared" si="15"/>
        <v>-2</v>
      </c>
      <c r="J196" s="27">
        <f t="shared" si="16"/>
        <v>-1207.96</v>
      </c>
    </row>
    <row r="197" spans="1:10" x14ac:dyDescent="0.15">
      <c r="A197" s="7">
        <v>196</v>
      </c>
      <c r="B197" s="32" t="s">
        <v>349</v>
      </c>
      <c r="C197" s="5" t="s">
        <v>327</v>
      </c>
      <c r="D197" s="21">
        <v>4.5</v>
      </c>
      <c r="E197" s="22" t="s">
        <v>432</v>
      </c>
      <c r="F197" s="18" t="s">
        <v>429</v>
      </c>
      <c r="G197" s="21">
        <v>4.5</v>
      </c>
      <c r="H197" s="7" t="s">
        <v>15</v>
      </c>
      <c r="I197" s="26">
        <f t="shared" si="15"/>
        <v>-15</v>
      </c>
      <c r="J197" s="27">
        <f t="shared" si="16"/>
        <v>-67.5</v>
      </c>
    </row>
    <row r="198" spans="1:10" x14ac:dyDescent="0.15">
      <c r="A198" s="7">
        <v>197</v>
      </c>
      <c r="B198" s="32" t="s">
        <v>350</v>
      </c>
      <c r="C198" s="5" t="s">
        <v>303</v>
      </c>
      <c r="D198" s="21">
        <v>950</v>
      </c>
      <c r="E198" s="22" t="s">
        <v>341</v>
      </c>
      <c r="F198" s="18" t="s">
        <v>429</v>
      </c>
      <c r="G198" s="21">
        <v>950</v>
      </c>
      <c r="H198" s="7" t="s">
        <v>15</v>
      </c>
      <c r="I198" s="26">
        <f t="shared" si="15"/>
        <v>5</v>
      </c>
      <c r="J198" s="27">
        <f t="shared" si="16"/>
        <v>4750</v>
      </c>
    </row>
    <row r="199" spans="1:10" x14ac:dyDescent="0.15">
      <c r="A199" s="7">
        <v>198</v>
      </c>
      <c r="B199" s="32" t="s">
        <v>351</v>
      </c>
      <c r="C199" s="5" t="s">
        <v>410</v>
      </c>
      <c r="D199" s="21">
        <v>8.5500000000000007</v>
      </c>
      <c r="E199" s="22" t="s">
        <v>418</v>
      </c>
      <c r="F199" s="18" t="s">
        <v>429</v>
      </c>
      <c r="G199" s="21">
        <v>8.5500000000000007</v>
      </c>
      <c r="H199" s="7" t="s">
        <v>15</v>
      </c>
      <c r="I199" s="26">
        <f t="shared" si="15"/>
        <v>1</v>
      </c>
      <c r="J199" s="27">
        <f t="shared" si="16"/>
        <v>8.5500000000000007</v>
      </c>
    </row>
    <row r="200" spans="1:10" x14ac:dyDescent="0.15">
      <c r="A200" s="7">
        <v>199</v>
      </c>
      <c r="B200" s="32" t="s">
        <v>352</v>
      </c>
      <c r="C200" s="5" t="s">
        <v>411</v>
      </c>
      <c r="D200" s="21">
        <v>288</v>
      </c>
      <c r="E200" s="22" t="s">
        <v>416</v>
      </c>
      <c r="F200" s="18" t="s">
        <v>429</v>
      </c>
      <c r="G200" s="21">
        <v>288</v>
      </c>
      <c r="H200" s="7" t="s">
        <v>15</v>
      </c>
      <c r="I200" s="26">
        <f t="shared" si="15"/>
        <v>-6</v>
      </c>
      <c r="J200" s="27">
        <f t="shared" si="16"/>
        <v>-1728</v>
      </c>
    </row>
    <row r="201" spans="1:10" x14ac:dyDescent="0.15">
      <c r="A201" s="7">
        <v>200</v>
      </c>
      <c r="B201" s="32" t="s">
        <v>353</v>
      </c>
      <c r="C201" s="5" t="s">
        <v>336</v>
      </c>
      <c r="D201" s="21">
        <v>787.87</v>
      </c>
      <c r="E201" s="22" t="s">
        <v>433</v>
      </c>
      <c r="F201" s="18" t="s">
        <v>429</v>
      </c>
      <c r="G201" s="21">
        <v>787.87</v>
      </c>
      <c r="H201" s="7" t="s">
        <v>15</v>
      </c>
      <c r="I201" s="26">
        <f t="shared" si="15"/>
        <v>-24</v>
      </c>
      <c r="J201" s="27">
        <f t="shared" si="16"/>
        <v>-18908.88</v>
      </c>
    </row>
    <row r="202" spans="1:10" x14ac:dyDescent="0.15">
      <c r="A202" s="7">
        <v>201</v>
      </c>
      <c r="B202" s="32" t="s">
        <v>354</v>
      </c>
      <c r="C202" s="5" t="s">
        <v>326</v>
      </c>
      <c r="D202" s="21">
        <v>1880</v>
      </c>
      <c r="E202" s="22">
        <v>43674</v>
      </c>
      <c r="F202" s="18" t="s">
        <v>429</v>
      </c>
      <c r="G202" s="21">
        <v>1880</v>
      </c>
      <c r="H202" s="7" t="s">
        <v>15</v>
      </c>
      <c r="I202" s="26">
        <f t="shared" si="15"/>
        <v>-2</v>
      </c>
      <c r="J202" s="27">
        <f t="shared" si="16"/>
        <v>-3760</v>
      </c>
    </row>
    <row r="203" spans="1:10" x14ac:dyDescent="0.15">
      <c r="A203" s="7">
        <v>202</v>
      </c>
      <c r="B203" s="32" t="s">
        <v>355</v>
      </c>
      <c r="C203" s="5" t="s">
        <v>328</v>
      </c>
      <c r="D203" s="21">
        <v>1200</v>
      </c>
      <c r="E203" s="22" t="s">
        <v>333</v>
      </c>
      <c r="F203" s="18" t="s">
        <v>429</v>
      </c>
      <c r="G203" s="21">
        <v>1200</v>
      </c>
      <c r="H203" s="7" t="s">
        <v>15</v>
      </c>
      <c r="I203" s="26">
        <f t="shared" si="15"/>
        <v>-5</v>
      </c>
      <c r="J203" s="27">
        <f t="shared" si="16"/>
        <v>-6000</v>
      </c>
    </row>
    <row r="204" spans="1:10" x14ac:dyDescent="0.15">
      <c r="A204" s="7">
        <v>203</v>
      </c>
      <c r="B204" s="32" t="s">
        <v>356</v>
      </c>
      <c r="C204" s="5" t="s">
        <v>289</v>
      </c>
      <c r="D204" s="21">
        <v>300</v>
      </c>
      <c r="E204" s="22" t="s">
        <v>434</v>
      </c>
      <c r="F204" s="18" t="s">
        <v>429</v>
      </c>
      <c r="G204" s="21">
        <v>300</v>
      </c>
      <c r="H204" s="7" t="s">
        <v>15</v>
      </c>
      <c r="I204" s="26">
        <f t="shared" si="15"/>
        <v>-8</v>
      </c>
      <c r="J204" s="27">
        <f t="shared" si="16"/>
        <v>-2400</v>
      </c>
    </row>
    <row r="205" spans="1:10" x14ac:dyDescent="0.15">
      <c r="A205" s="7">
        <v>204</v>
      </c>
      <c r="B205" s="32" t="s">
        <v>357</v>
      </c>
      <c r="C205" s="5" t="s">
        <v>323</v>
      </c>
      <c r="D205" s="21">
        <v>300</v>
      </c>
      <c r="E205" s="22" t="s">
        <v>425</v>
      </c>
      <c r="F205" s="18" t="s">
        <v>429</v>
      </c>
      <c r="G205" s="21">
        <v>300</v>
      </c>
      <c r="H205" s="7" t="s">
        <v>15</v>
      </c>
      <c r="I205" s="26">
        <f t="shared" si="15"/>
        <v>-11</v>
      </c>
      <c r="J205" s="27">
        <f t="shared" si="16"/>
        <v>-3300</v>
      </c>
    </row>
    <row r="206" spans="1:10" x14ac:dyDescent="0.15">
      <c r="A206" s="7">
        <v>205</v>
      </c>
      <c r="B206" s="32" t="s">
        <v>358</v>
      </c>
      <c r="C206" s="5" t="s">
        <v>410</v>
      </c>
      <c r="D206" s="21">
        <v>60.94</v>
      </c>
      <c r="E206" s="22" t="s">
        <v>333</v>
      </c>
      <c r="F206" s="18" t="s">
        <v>429</v>
      </c>
      <c r="G206" s="21">
        <v>60.94</v>
      </c>
      <c r="H206" s="7" t="s">
        <v>15</v>
      </c>
      <c r="I206" s="26">
        <f t="shared" si="15"/>
        <v>-5</v>
      </c>
      <c r="J206" s="27">
        <f t="shared" si="16"/>
        <v>-304.7</v>
      </c>
    </row>
    <row r="207" spans="1:10" x14ac:dyDescent="0.15">
      <c r="A207" s="7">
        <v>206</v>
      </c>
      <c r="B207" s="32" t="s">
        <v>359</v>
      </c>
      <c r="C207" s="5" t="s">
        <v>332</v>
      </c>
      <c r="D207" s="21">
        <v>75</v>
      </c>
      <c r="E207" s="22" t="s">
        <v>333</v>
      </c>
      <c r="F207" s="18" t="s">
        <v>429</v>
      </c>
      <c r="G207" s="21">
        <v>75</v>
      </c>
      <c r="H207" s="7" t="s">
        <v>15</v>
      </c>
      <c r="I207" s="26">
        <f t="shared" si="15"/>
        <v>-5</v>
      </c>
      <c r="J207" s="27">
        <f t="shared" si="16"/>
        <v>-375</v>
      </c>
    </row>
    <row r="208" spans="1:10" x14ac:dyDescent="0.15">
      <c r="A208" s="7">
        <v>207</v>
      </c>
      <c r="B208" s="32" t="s">
        <v>360</v>
      </c>
      <c r="C208" s="5" t="s">
        <v>303</v>
      </c>
      <c r="D208" s="21">
        <v>1782</v>
      </c>
      <c r="E208" s="22" t="s">
        <v>341</v>
      </c>
      <c r="F208" s="18" t="s">
        <v>429</v>
      </c>
      <c r="G208" s="21">
        <v>1782</v>
      </c>
      <c r="H208" s="7" t="s">
        <v>15</v>
      </c>
      <c r="I208" s="26">
        <f t="shared" si="15"/>
        <v>5</v>
      </c>
      <c r="J208" s="27">
        <f t="shared" si="16"/>
        <v>8910</v>
      </c>
    </row>
    <row r="209" spans="1:10" x14ac:dyDescent="0.15">
      <c r="A209" s="7">
        <v>208</v>
      </c>
      <c r="B209" s="32" t="s">
        <v>361</v>
      </c>
      <c r="C209" s="5" t="s">
        <v>303</v>
      </c>
      <c r="D209" s="21">
        <v>600</v>
      </c>
      <c r="E209" s="22" t="s">
        <v>435</v>
      </c>
      <c r="F209" s="18" t="s">
        <v>429</v>
      </c>
      <c r="G209" s="21">
        <v>600</v>
      </c>
      <c r="H209" s="7" t="s">
        <v>15</v>
      </c>
      <c r="I209" s="26">
        <f t="shared" si="15"/>
        <v>-26</v>
      </c>
      <c r="J209" s="27">
        <f t="shared" si="16"/>
        <v>-15600</v>
      </c>
    </row>
    <row r="210" spans="1:10" x14ac:dyDescent="0.15">
      <c r="A210" s="7">
        <v>209</v>
      </c>
      <c r="B210" s="32" t="s">
        <v>362</v>
      </c>
      <c r="C210" s="5" t="s">
        <v>328</v>
      </c>
      <c r="D210" s="21">
        <v>1800</v>
      </c>
      <c r="E210" s="22">
        <v>43676</v>
      </c>
      <c r="F210" s="18" t="s">
        <v>429</v>
      </c>
      <c r="G210" s="21">
        <v>1800</v>
      </c>
      <c r="H210" s="7" t="s">
        <v>15</v>
      </c>
      <c r="I210" s="26">
        <f t="shared" si="15"/>
        <v>-4</v>
      </c>
      <c r="J210" s="27">
        <f t="shared" si="16"/>
        <v>-7200</v>
      </c>
    </row>
    <row r="211" spans="1:10" x14ac:dyDescent="0.15">
      <c r="A211" s="7">
        <v>210</v>
      </c>
      <c r="B211" s="32" t="s">
        <v>363</v>
      </c>
      <c r="C211" s="5" t="s">
        <v>332</v>
      </c>
      <c r="D211" s="21">
        <v>1075</v>
      </c>
      <c r="E211" s="22" t="s">
        <v>333</v>
      </c>
      <c r="F211" s="18" t="s">
        <v>429</v>
      </c>
      <c r="G211" s="21">
        <v>1075</v>
      </c>
      <c r="H211" s="7" t="s">
        <v>15</v>
      </c>
      <c r="I211" s="26">
        <f t="shared" si="15"/>
        <v>-5</v>
      </c>
      <c r="J211" s="27">
        <f t="shared" si="16"/>
        <v>-5375</v>
      </c>
    </row>
    <row r="212" spans="1:10" x14ac:dyDescent="0.15">
      <c r="A212" s="7">
        <v>211</v>
      </c>
      <c r="B212" s="32" t="s">
        <v>364</v>
      </c>
      <c r="C212" s="5" t="s">
        <v>334</v>
      </c>
      <c r="D212" s="21">
        <v>9.5399999999999991</v>
      </c>
      <c r="E212" s="22" t="s">
        <v>436</v>
      </c>
      <c r="F212" s="18" t="s">
        <v>429</v>
      </c>
      <c r="G212" s="21">
        <v>9.5399999999999991</v>
      </c>
      <c r="H212" s="7" t="s">
        <v>15</v>
      </c>
      <c r="I212" s="26">
        <f t="shared" si="15"/>
        <v>-45</v>
      </c>
      <c r="J212" s="27">
        <f t="shared" si="16"/>
        <v>-429.29999999999995</v>
      </c>
    </row>
    <row r="213" spans="1:10" x14ac:dyDescent="0.15">
      <c r="A213" s="7">
        <v>212</v>
      </c>
      <c r="B213" s="32" t="s">
        <v>365</v>
      </c>
      <c r="C213" s="5" t="s">
        <v>412</v>
      </c>
      <c r="D213" s="21">
        <v>15125</v>
      </c>
      <c r="E213" s="22">
        <v>43663</v>
      </c>
      <c r="F213" s="18" t="s">
        <v>429</v>
      </c>
      <c r="G213" s="21">
        <v>15125</v>
      </c>
      <c r="H213" s="7" t="s">
        <v>15</v>
      </c>
      <c r="I213" s="26">
        <f t="shared" si="15"/>
        <v>9</v>
      </c>
      <c r="J213" s="27">
        <f t="shared" si="16"/>
        <v>136125</v>
      </c>
    </row>
    <row r="214" spans="1:10" x14ac:dyDescent="0.15">
      <c r="A214" s="7">
        <v>213</v>
      </c>
      <c r="B214" s="32" t="s">
        <v>366</v>
      </c>
      <c r="C214" s="5" t="s">
        <v>303</v>
      </c>
      <c r="D214" s="21">
        <v>2400</v>
      </c>
      <c r="E214" s="22" t="s">
        <v>341</v>
      </c>
      <c r="F214" s="18" t="s">
        <v>429</v>
      </c>
      <c r="G214" s="21">
        <v>2400</v>
      </c>
      <c r="H214" s="7" t="s">
        <v>15</v>
      </c>
      <c r="I214" s="26">
        <f t="shared" si="15"/>
        <v>5</v>
      </c>
      <c r="J214" s="27">
        <f t="shared" si="16"/>
        <v>12000</v>
      </c>
    </row>
    <row r="215" spans="1:10" x14ac:dyDescent="0.15">
      <c r="A215" s="7">
        <v>214</v>
      </c>
      <c r="B215" s="32" t="s">
        <v>367</v>
      </c>
      <c r="C215" s="5" t="s">
        <v>413</v>
      </c>
      <c r="D215" s="21">
        <v>5000</v>
      </c>
      <c r="E215" s="22" t="s">
        <v>437</v>
      </c>
      <c r="F215" s="18" t="s">
        <v>429</v>
      </c>
      <c r="G215" s="21">
        <v>5000</v>
      </c>
      <c r="H215" s="7" t="s">
        <v>15</v>
      </c>
      <c r="I215" s="26">
        <f t="shared" si="15"/>
        <v>-36</v>
      </c>
      <c r="J215" s="27">
        <f t="shared" si="16"/>
        <v>-180000</v>
      </c>
    </row>
    <row r="216" spans="1:10" x14ac:dyDescent="0.15">
      <c r="A216" s="7">
        <v>215</v>
      </c>
      <c r="B216" s="32" t="s">
        <v>368</v>
      </c>
      <c r="C216" s="5" t="s">
        <v>414</v>
      </c>
      <c r="D216" s="21">
        <v>301.2</v>
      </c>
      <c r="E216" s="22" t="s">
        <v>438</v>
      </c>
      <c r="F216" s="18" t="s">
        <v>429</v>
      </c>
      <c r="G216" s="21">
        <v>301.2</v>
      </c>
      <c r="H216" s="7" t="s">
        <v>15</v>
      </c>
      <c r="I216" s="26">
        <f t="shared" si="15"/>
        <v>-21</v>
      </c>
      <c r="J216" s="27">
        <f t="shared" si="16"/>
        <v>-6325.2</v>
      </c>
    </row>
    <row r="217" spans="1:10" x14ac:dyDescent="0.15">
      <c r="A217" s="7">
        <v>216</v>
      </c>
      <c r="B217" s="32" t="s">
        <v>369</v>
      </c>
      <c r="C217" s="5" t="s">
        <v>330</v>
      </c>
      <c r="D217" s="21">
        <v>15002</v>
      </c>
      <c r="E217" s="22" t="s">
        <v>437</v>
      </c>
      <c r="F217" s="18" t="s">
        <v>429</v>
      </c>
      <c r="G217" s="21">
        <v>15002</v>
      </c>
      <c r="H217" s="7" t="s">
        <v>15</v>
      </c>
      <c r="I217" s="26">
        <f t="shared" si="15"/>
        <v>-36</v>
      </c>
      <c r="J217" s="27">
        <f t="shared" si="16"/>
        <v>-540072</v>
      </c>
    </row>
    <row r="218" spans="1:10" x14ac:dyDescent="0.15">
      <c r="A218" s="7">
        <v>217</v>
      </c>
      <c r="B218" s="32" t="s">
        <v>370</v>
      </c>
      <c r="C218" s="5" t="s">
        <v>323</v>
      </c>
      <c r="D218" s="21">
        <v>300</v>
      </c>
      <c r="E218" s="22" t="s">
        <v>425</v>
      </c>
      <c r="F218" s="18" t="s">
        <v>429</v>
      </c>
      <c r="G218" s="21">
        <v>300</v>
      </c>
      <c r="H218" s="7" t="s">
        <v>15</v>
      </c>
      <c r="I218" s="26">
        <f t="shared" si="15"/>
        <v>-11</v>
      </c>
      <c r="J218" s="27">
        <f t="shared" si="16"/>
        <v>-3300</v>
      </c>
    </row>
    <row r="219" spans="1:10" x14ac:dyDescent="0.15">
      <c r="A219" s="7">
        <v>218</v>
      </c>
      <c r="B219" s="32" t="s">
        <v>371</v>
      </c>
      <c r="C219" s="5" t="s">
        <v>273</v>
      </c>
      <c r="D219" s="21">
        <v>362.24</v>
      </c>
      <c r="E219" s="22" t="s">
        <v>430</v>
      </c>
      <c r="F219" s="18" t="s">
        <v>429</v>
      </c>
      <c r="G219" s="21">
        <v>362.24</v>
      </c>
      <c r="H219" s="7" t="s">
        <v>15</v>
      </c>
      <c r="I219" s="26">
        <f t="shared" si="15"/>
        <v>13</v>
      </c>
      <c r="J219" s="27">
        <f t="shared" si="16"/>
        <v>4709.12</v>
      </c>
    </row>
    <row r="220" spans="1:10" x14ac:dyDescent="0.15">
      <c r="A220" s="7">
        <v>219</v>
      </c>
      <c r="B220" s="32" t="s">
        <v>372</v>
      </c>
      <c r="C220" s="5" t="s">
        <v>303</v>
      </c>
      <c r="D220" s="21">
        <v>162.5</v>
      </c>
      <c r="E220" s="22" t="s">
        <v>333</v>
      </c>
      <c r="F220" s="18" t="s">
        <v>429</v>
      </c>
      <c r="G220" s="21">
        <v>162.5</v>
      </c>
      <c r="H220" s="7" t="s">
        <v>15</v>
      </c>
      <c r="I220" s="26">
        <f t="shared" si="15"/>
        <v>-5</v>
      </c>
      <c r="J220" s="27">
        <f t="shared" si="16"/>
        <v>-812.5</v>
      </c>
    </row>
    <row r="221" spans="1:10" x14ac:dyDescent="0.15">
      <c r="A221" s="7">
        <v>220</v>
      </c>
      <c r="B221" s="32" t="s">
        <v>227</v>
      </c>
      <c r="C221" s="5" t="s">
        <v>334</v>
      </c>
      <c r="D221" s="21">
        <v>208.93</v>
      </c>
      <c r="E221" s="22" t="s">
        <v>415</v>
      </c>
      <c r="F221" s="18" t="s">
        <v>415</v>
      </c>
      <c r="G221" s="21">
        <v>208.93</v>
      </c>
      <c r="H221" s="7" t="s">
        <v>15</v>
      </c>
      <c r="I221" s="26">
        <f t="shared" si="15"/>
        <v>0</v>
      </c>
      <c r="J221" s="27">
        <f t="shared" si="16"/>
        <v>0</v>
      </c>
    </row>
    <row r="222" spans="1:10" x14ac:dyDescent="0.15">
      <c r="A222" s="7">
        <v>221</v>
      </c>
      <c r="B222" s="32" t="s">
        <v>373</v>
      </c>
      <c r="C222" s="5" t="s">
        <v>280</v>
      </c>
      <c r="D222" s="21">
        <v>388.28</v>
      </c>
      <c r="E222" s="22" t="s">
        <v>342</v>
      </c>
      <c r="F222" s="18" t="s">
        <v>415</v>
      </c>
      <c r="G222" s="21">
        <v>388.28</v>
      </c>
      <c r="H222" s="7" t="s">
        <v>15</v>
      </c>
      <c r="I222" s="26">
        <f t="shared" si="15"/>
        <v>35</v>
      </c>
      <c r="J222" s="27">
        <f t="shared" si="16"/>
        <v>13589.8</v>
      </c>
    </row>
    <row r="223" spans="1:10" x14ac:dyDescent="0.15">
      <c r="A223" s="7">
        <v>222</v>
      </c>
      <c r="B223" s="32" t="s">
        <v>374</v>
      </c>
      <c r="C223" s="5" t="s">
        <v>309</v>
      </c>
      <c r="D223" s="21">
        <v>4</v>
      </c>
      <c r="E223" s="22" t="s">
        <v>340</v>
      </c>
      <c r="F223" s="18" t="s">
        <v>415</v>
      </c>
      <c r="G223" s="21">
        <v>4</v>
      </c>
      <c r="H223" s="7" t="s">
        <v>15</v>
      </c>
      <c r="I223" s="26">
        <f t="shared" si="15"/>
        <v>27</v>
      </c>
      <c r="J223" s="27">
        <f t="shared" si="16"/>
        <v>108</v>
      </c>
    </row>
    <row r="224" spans="1:10" x14ac:dyDescent="0.15">
      <c r="A224" s="7">
        <v>223</v>
      </c>
      <c r="B224" s="32" t="s">
        <v>375</v>
      </c>
      <c r="C224" s="5" t="s">
        <v>273</v>
      </c>
      <c r="D224" s="21">
        <v>260</v>
      </c>
      <c r="E224" s="22" t="s">
        <v>328</v>
      </c>
      <c r="F224" s="18" t="s">
        <v>415</v>
      </c>
      <c r="G224" s="21">
        <v>260</v>
      </c>
      <c r="H224" s="7" t="s">
        <v>15</v>
      </c>
      <c r="I224" s="26">
        <f t="shared" si="15"/>
        <v>29</v>
      </c>
      <c r="J224" s="27">
        <f t="shared" si="16"/>
        <v>7540</v>
      </c>
    </row>
    <row r="225" spans="1:10" x14ac:dyDescent="0.15">
      <c r="A225" s="7">
        <v>224</v>
      </c>
      <c r="B225" s="32" t="s">
        <v>376</v>
      </c>
      <c r="C225" s="5" t="s">
        <v>309</v>
      </c>
      <c r="D225" s="21">
        <v>167.35</v>
      </c>
      <c r="E225" s="22" t="s">
        <v>340</v>
      </c>
      <c r="F225" s="18" t="s">
        <v>415</v>
      </c>
      <c r="G225" s="21">
        <v>167.35</v>
      </c>
      <c r="H225" s="7" t="s">
        <v>15</v>
      </c>
      <c r="I225" s="26">
        <f t="shared" si="15"/>
        <v>27</v>
      </c>
      <c r="J225" s="27">
        <f t="shared" si="16"/>
        <v>4518.45</v>
      </c>
    </row>
    <row r="226" spans="1:10" x14ac:dyDescent="0.15">
      <c r="A226" s="7">
        <v>225</v>
      </c>
      <c r="B226" s="32" t="s">
        <v>377</v>
      </c>
      <c r="C226" s="5" t="s">
        <v>280</v>
      </c>
      <c r="D226" s="21">
        <v>129.07</v>
      </c>
      <c r="E226" s="22" t="s">
        <v>342</v>
      </c>
      <c r="F226" s="18" t="s">
        <v>415</v>
      </c>
      <c r="G226" s="21">
        <v>129.07</v>
      </c>
      <c r="H226" s="7" t="s">
        <v>15</v>
      </c>
      <c r="I226" s="26">
        <f t="shared" si="15"/>
        <v>35</v>
      </c>
      <c r="J226" s="27">
        <f t="shared" si="16"/>
        <v>4517.45</v>
      </c>
    </row>
    <row r="227" spans="1:10" x14ac:dyDescent="0.15">
      <c r="A227" s="7">
        <v>226</v>
      </c>
      <c r="B227" s="32" t="s">
        <v>378</v>
      </c>
      <c r="C227" s="5" t="s">
        <v>309</v>
      </c>
      <c r="D227" s="21">
        <v>19.899999999999999</v>
      </c>
      <c r="E227" s="22" t="s">
        <v>340</v>
      </c>
      <c r="F227" s="18" t="s">
        <v>415</v>
      </c>
      <c r="G227" s="21">
        <v>19.899999999999999</v>
      </c>
      <c r="H227" s="7" t="s">
        <v>15</v>
      </c>
      <c r="I227" s="26">
        <f t="shared" si="15"/>
        <v>27</v>
      </c>
      <c r="J227" s="27">
        <f t="shared" si="16"/>
        <v>537.29999999999995</v>
      </c>
    </row>
    <row r="228" spans="1:10" x14ac:dyDescent="0.15">
      <c r="A228" s="7">
        <v>227</v>
      </c>
      <c r="B228" s="32" t="s">
        <v>379</v>
      </c>
      <c r="C228" s="5" t="s">
        <v>340</v>
      </c>
      <c r="D228" s="21">
        <v>680</v>
      </c>
      <c r="E228" s="22" t="s">
        <v>417</v>
      </c>
      <c r="F228" s="18" t="s">
        <v>416</v>
      </c>
      <c r="G228" s="21">
        <v>680</v>
      </c>
      <c r="H228" s="7" t="s">
        <v>15</v>
      </c>
      <c r="I228" s="26">
        <f t="shared" si="15"/>
        <v>-1</v>
      </c>
      <c r="J228" s="27">
        <f t="shared" si="16"/>
        <v>-680</v>
      </c>
    </row>
    <row r="229" spans="1:10" x14ac:dyDescent="0.15">
      <c r="A229" s="7">
        <v>228</v>
      </c>
      <c r="B229" s="32" t="s">
        <v>380</v>
      </c>
      <c r="C229" s="5" t="s">
        <v>340</v>
      </c>
      <c r="D229" s="21">
        <v>255</v>
      </c>
      <c r="E229" s="22" t="s">
        <v>417</v>
      </c>
      <c r="F229" s="18" t="s">
        <v>416</v>
      </c>
      <c r="G229" s="21">
        <v>217.5</v>
      </c>
      <c r="H229" s="7" t="s">
        <v>15</v>
      </c>
      <c r="I229" s="26">
        <f t="shared" si="15"/>
        <v>-1</v>
      </c>
      <c r="J229" s="27">
        <f t="shared" si="16"/>
        <v>-255</v>
      </c>
    </row>
    <row r="230" spans="1:10" x14ac:dyDescent="0.15">
      <c r="A230" s="7">
        <v>229</v>
      </c>
      <c r="B230" s="32" t="s">
        <v>381</v>
      </c>
      <c r="C230" s="5" t="s">
        <v>333</v>
      </c>
      <c r="D230" s="21">
        <v>1831.37</v>
      </c>
      <c r="E230" s="22" t="s">
        <v>437</v>
      </c>
      <c r="F230" s="18" t="s">
        <v>416</v>
      </c>
      <c r="G230" s="21">
        <v>1831.37</v>
      </c>
      <c r="H230" s="7" t="s">
        <v>15</v>
      </c>
      <c r="I230" s="26">
        <f t="shared" si="15"/>
        <v>-30</v>
      </c>
      <c r="J230" s="27">
        <f t="shared" si="16"/>
        <v>-54941.1</v>
      </c>
    </row>
    <row r="231" spans="1:10" x14ac:dyDescent="0.15">
      <c r="A231" s="7">
        <v>230</v>
      </c>
      <c r="B231" s="32" t="s">
        <v>382</v>
      </c>
      <c r="C231" s="5" t="s">
        <v>324</v>
      </c>
      <c r="D231" s="21">
        <v>302</v>
      </c>
      <c r="E231" s="22" t="s">
        <v>424</v>
      </c>
      <c r="F231" s="18" t="s">
        <v>416</v>
      </c>
      <c r="G231" s="21">
        <v>302</v>
      </c>
      <c r="H231" s="7" t="s">
        <v>15</v>
      </c>
      <c r="I231" s="26">
        <f t="shared" si="15"/>
        <v>-7</v>
      </c>
      <c r="J231" s="27">
        <f t="shared" si="16"/>
        <v>-2114</v>
      </c>
    </row>
    <row r="232" spans="1:10" x14ac:dyDescent="0.15">
      <c r="A232" s="7">
        <v>231</v>
      </c>
      <c r="B232" s="32" t="s">
        <v>383</v>
      </c>
      <c r="C232" s="5" t="s">
        <v>335</v>
      </c>
      <c r="D232" s="21">
        <v>2431.87</v>
      </c>
      <c r="E232" s="22" t="s">
        <v>439</v>
      </c>
      <c r="F232" s="18" t="s">
        <v>416</v>
      </c>
      <c r="G232" s="21">
        <v>2048.54</v>
      </c>
      <c r="H232" s="7" t="s">
        <v>15</v>
      </c>
      <c r="I232" s="26">
        <f t="shared" si="15"/>
        <v>-4</v>
      </c>
      <c r="J232" s="27">
        <f t="shared" si="16"/>
        <v>-9727.48</v>
      </c>
    </row>
    <row r="233" spans="1:10" x14ac:dyDescent="0.15">
      <c r="A233" s="7">
        <v>232</v>
      </c>
      <c r="B233" s="32" t="s">
        <v>384</v>
      </c>
      <c r="C233" s="5" t="s">
        <v>413</v>
      </c>
      <c r="D233" s="21">
        <v>145.19999999999999</v>
      </c>
      <c r="E233" s="22" t="s">
        <v>440</v>
      </c>
      <c r="F233" s="18" t="s">
        <v>416</v>
      </c>
      <c r="G233" s="21">
        <v>145.19999999999999</v>
      </c>
      <c r="H233" s="7" t="s">
        <v>15</v>
      </c>
      <c r="I233" s="26">
        <f t="shared" si="15"/>
        <v>-10</v>
      </c>
      <c r="J233" s="27">
        <f t="shared" si="16"/>
        <v>-1452</v>
      </c>
    </row>
    <row r="234" spans="1:10" x14ac:dyDescent="0.15">
      <c r="A234" s="7">
        <v>233</v>
      </c>
      <c r="B234" s="32" t="s">
        <v>385</v>
      </c>
      <c r="C234" s="5" t="s">
        <v>415</v>
      </c>
      <c r="D234" s="21">
        <v>158.47</v>
      </c>
      <c r="E234" s="22" t="s">
        <v>441</v>
      </c>
      <c r="F234" s="18" t="s">
        <v>416</v>
      </c>
      <c r="G234" s="21">
        <v>158.47</v>
      </c>
      <c r="H234" s="7" t="s">
        <v>15</v>
      </c>
      <c r="I234" s="26">
        <f t="shared" si="15"/>
        <v>-28</v>
      </c>
      <c r="J234" s="27">
        <f t="shared" si="16"/>
        <v>-4437.16</v>
      </c>
    </row>
    <row r="235" spans="1:10" x14ac:dyDescent="0.15">
      <c r="A235" s="7">
        <v>234</v>
      </c>
      <c r="B235" s="32" t="s">
        <v>386</v>
      </c>
      <c r="C235" s="5" t="s">
        <v>416</v>
      </c>
      <c r="D235" s="21">
        <v>1243.27</v>
      </c>
      <c r="E235" s="22" t="s">
        <v>442</v>
      </c>
      <c r="F235" s="18" t="s">
        <v>439</v>
      </c>
      <c r="G235" s="21">
        <v>1216</v>
      </c>
      <c r="H235" s="7" t="s">
        <v>15</v>
      </c>
      <c r="I235" s="26">
        <f t="shared" si="15"/>
        <v>-27</v>
      </c>
      <c r="J235" s="27">
        <f t="shared" si="16"/>
        <v>-33568.29</v>
      </c>
    </row>
    <row r="236" spans="1:10" x14ac:dyDescent="0.15">
      <c r="A236" s="7">
        <v>235</v>
      </c>
      <c r="B236" s="32" t="s">
        <v>387</v>
      </c>
      <c r="C236" s="5" t="s">
        <v>417</v>
      </c>
      <c r="D236" s="21">
        <v>680</v>
      </c>
      <c r="E236" s="22" t="s">
        <v>443</v>
      </c>
      <c r="F236" s="18" t="s">
        <v>439</v>
      </c>
      <c r="G236" s="21">
        <v>680</v>
      </c>
      <c r="H236" s="7" t="s">
        <v>15</v>
      </c>
      <c r="I236" s="26">
        <f t="shared" si="15"/>
        <v>-28</v>
      </c>
      <c r="J236" s="27">
        <f t="shared" si="16"/>
        <v>-19040</v>
      </c>
    </row>
    <row r="237" spans="1:10" x14ac:dyDescent="0.15">
      <c r="A237" s="7">
        <v>236</v>
      </c>
      <c r="B237" s="32" t="s">
        <v>388</v>
      </c>
      <c r="C237" s="5" t="s">
        <v>418</v>
      </c>
      <c r="D237" s="21">
        <v>460.79</v>
      </c>
      <c r="E237" s="22" t="s">
        <v>437</v>
      </c>
      <c r="F237" s="18" t="s">
        <v>439</v>
      </c>
      <c r="G237" s="21">
        <v>460.79</v>
      </c>
      <c r="H237" s="7" t="s">
        <v>15</v>
      </c>
      <c r="I237" s="26">
        <f t="shared" si="15"/>
        <v>-26</v>
      </c>
      <c r="J237" s="27">
        <f t="shared" si="16"/>
        <v>-11980.54</v>
      </c>
    </row>
    <row r="238" spans="1:10" x14ac:dyDescent="0.15">
      <c r="A238" s="7">
        <v>237</v>
      </c>
      <c r="B238" s="32" t="s">
        <v>389</v>
      </c>
      <c r="C238" s="5" t="s">
        <v>416</v>
      </c>
      <c r="D238" s="21">
        <v>960</v>
      </c>
      <c r="E238" s="22" t="s">
        <v>442</v>
      </c>
      <c r="F238" s="18" t="s">
        <v>439</v>
      </c>
      <c r="G238" s="21">
        <v>960</v>
      </c>
      <c r="H238" s="7" t="s">
        <v>15</v>
      </c>
      <c r="I238" s="26">
        <f t="shared" si="15"/>
        <v>-27</v>
      </c>
      <c r="J238" s="27">
        <f t="shared" si="16"/>
        <v>-25920</v>
      </c>
    </row>
    <row r="239" spans="1:10" x14ac:dyDescent="0.15">
      <c r="A239" s="7">
        <v>238</v>
      </c>
      <c r="B239" s="32" t="s">
        <v>390</v>
      </c>
      <c r="C239" s="5" t="s">
        <v>416</v>
      </c>
      <c r="D239" s="21">
        <v>63440</v>
      </c>
      <c r="E239" s="22" t="s">
        <v>442</v>
      </c>
      <c r="F239" s="18" t="s">
        <v>439</v>
      </c>
      <c r="G239" s="21">
        <v>53440</v>
      </c>
      <c r="H239" s="7" t="s">
        <v>15</v>
      </c>
      <c r="I239" s="26">
        <f t="shared" si="15"/>
        <v>-27</v>
      </c>
      <c r="J239" s="27">
        <f t="shared" si="16"/>
        <v>-1712880</v>
      </c>
    </row>
    <row r="240" spans="1:10" x14ac:dyDescent="0.15">
      <c r="A240" s="7">
        <v>239</v>
      </c>
      <c r="B240" s="32" t="s">
        <v>391</v>
      </c>
      <c r="C240" s="5" t="s">
        <v>415</v>
      </c>
      <c r="D240" s="21">
        <v>556.17999999999995</v>
      </c>
      <c r="E240" s="22" t="s">
        <v>441</v>
      </c>
      <c r="F240" s="18" t="s">
        <v>444</v>
      </c>
      <c r="G240" s="21">
        <v>556.17999999999995</v>
      </c>
      <c r="H240" s="7" t="s">
        <v>15</v>
      </c>
      <c r="I240" s="26">
        <f t="shared" si="15"/>
        <v>-22</v>
      </c>
      <c r="J240" s="27">
        <f t="shared" si="16"/>
        <v>-12235.96</v>
      </c>
    </row>
    <row r="241" spans="1:10" x14ac:dyDescent="0.15">
      <c r="A241" s="7">
        <v>240</v>
      </c>
      <c r="B241" s="32" t="s">
        <v>392</v>
      </c>
      <c r="C241" s="5" t="s">
        <v>419</v>
      </c>
      <c r="D241" s="21">
        <v>339.2</v>
      </c>
      <c r="E241" s="22" t="s">
        <v>445</v>
      </c>
      <c r="F241" s="18" t="s">
        <v>421</v>
      </c>
      <c r="G241" s="21">
        <v>339.2</v>
      </c>
      <c r="H241" s="7" t="s">
        <v>15</v>
      </c>
      <c r="I241" s="26">
        <f t="shared" si="15"/>
        <v>-3</v>
      </c>
      <c r="J241" s="27">
        <f t="shared" si="16"/>
        <v>-1017.5999999999999</v>
      </c>
    </row>
    <row r="242" spans="1:10" x14ac:dyDescent="0.15">
      <c r="A242" s="7">
        <v>241</v>
      </c>
      <c r="B242" s="32" t="s">
        <v>393</v>
      </c>
      <c r="C242" s="5" t="s">
        <v>419</v>
      </c>
      <c r="D242" s="21">
        <v>108</v>
      </c>
      <c r="E242" s="22" t="s">
        <v>445</v>
      </c>
      <c r="F242" s="18" t="s">
        <v>421</v>
      </c>
      <c r="G242" s="21">
        <v>108</v>
      </c>
      <c r="H242" s="7" t="s">
        <v>15</v>
      </c>
      <c r="I242" s="26">
        <f t="shared" si="15"/>
        <v>-3</v>
      </c>
      <c r="J242" s="27">
        <f t="shared" si="16"/>
        <v>-324</v>
      </c>
    </row>
    <row r="243" spans="1:10" x14ac:dyDescent="0.15">
      <c r="A243" s="7">
        <v>242</v>
      </c>
      <c r="B243" s="32" t="s">
        <v>394</v>
      </c>
      <c r="C243" s="5" t="s">
        <v>420</v>
      </c>
      <c r="D243" s="21">
        <v>2628.92</v>
      </c>
      <c r="E243" s="22">
        <v>43681</v>
      </c>
      <c r="F243" s="18" t="s">
        <v>446</v>
      </c>
      <c r="G243" s="21">
        <v>2628.92</v>
      </c>
      <c r="H243" s="7" t="s">
        <v>15</v>
      </c>
      <c r="I243" s="26">
        <f t="shared" si="15"/>
        <v>39</v>
      </c>
      <c r="J243" s="27">
        <f t="shared" si="16"/>
        <v>102527.88</v>
      </c>
    </row>
    <row r="244" spans="1:10" x14ac:dyDescent="0.15">
      <c r="A244" s="7">
        <v>243</v>
      </c>
      <c r="B244" s="32" t="s">
        <v>395</v>
      </c>
      <c r="C244" s="5" t="s">
        <v>421</v>
      </c>
      <c r="D244" s="21">
        <v>40949.089999999997</v>
      </c>
      <c r="E244" s="22" t="s">
        <v>446</v>
      </c>
      <c r="F244" s="18" t="s">
        <v>447</v>
      </c>
      <c r="G244" s="21">
        <v>40949.089999999997</v>
      </c>
      <c r="H244" s="7" t="s">
        <v>15</v>
      </c>
      <c r="I244" s="26">
        <f t="shared" si="15"/>
        <v>1</v>
      </c>
      <c r="J244" s="27">
        <f t="shared" si="16"/>
        <v>40949.089999999997</v>
      </c>
    </row>
    <row r="245" spans="1:10" x14ac:dyDescent="0.15">
      <c r="A245" s="7">
        <v>244</v>
      </c>
      <c r="B245" s="32" t="s">
        <v>396</v>
      </c>
      <c r="C245" s="5" t="s">
        <v>422</v>
      </c>
      <c r="D245" s="21">
        <v>311.8</v>
      </c>
      <c r="E245" s="22" t="s">
        <v>448</v>
      </c>
      <c r="F245" s="18" t="s">
        <v>447</v>
      </c>
      <c r="G245" s="21">
        <v>273.8</v>
      </c>
      <c r="H245" s="7" t="s">
        <v>15</v>
      </c>
      <c r="I245" s="26">
        <f t="shared" si="15"/>
        <v>20</v>
      </c>
      <c r="J245" s="27">
        <f t="shared" si="16"/>
        <v>6236</v>
      </c>
    </row>
    <row r="246" spans="1:10" x14ac:dyDescent="0.15">
      <c r="A246" s="7">
        <v>245</v>
      </c>
      <c r="B246" s="32" t="s">
        <v>397</v>
      </c>
      <c r="C246" s="5" t="s">
        <v>417</v>
      </c>
      <c r="D246" s="21">
        <v>25686.32</v>
      </c>
      <c r="E246" s="22" t="s">
        <v>449</v>
      </c>
      <c r="F246" s="18" t="s">
        <v>447</v>
      </c>
      <c r="G246" s="21">
        <v>25686.32</v>
      </c>
      <c r="H246" s="7" t="s">
        <v>15</v>
      </c>
      <c r="I246" s="26">
        <f t="shared" si="15"/>
        <v>-19</v>
      </c>
      <c r="J246" s="27">
        <f t="shared" si="16"/>
        <v>-488040.08</v>
      </c>
    </row>
    <row r="247" spans="1:10" x14ac:dyDescent="0.15">
      <c r="A247" s="7">
        <v>246</v>
      </c>
      <c r="B247" s="32" t="s">
        <v>398</v>
      </c>
      <c r="C247" s="5" t="s">
        <v>333</v>
      </c>
      <c r="D247" s="21">
        <v>5000</v>
      </c>
      <c r="E247" s="22" t="s">
        <v>437</v>
      </c>
      <c r="F247" s="18" t="s">
        <v>447</v>
      </c>
      <c r="G247" s="21">
        <v>5000</v>
      </c>
      <c r="H247" s="7" t="s">
        <v>15</v>
      </c>
      <c r="I247" s="26">
        <f t="shared" si="15"/>
        <v>13</v>
      </c>
      <c r="J247" s="27">
        <f t="shared" si="16"/>
        <v>65000</v>
      </c>
    </row>
    <row r="248" spans="1:10" x14ac:dyDescent="0.15">
      <c r="A248" s="7">
        <v>247</v>
      </c>
      <c r="B248" s="32" t="s">
        <v>399</v>
      </c>
      <c r="C248" s="5" t="s">
        <v>333</v>
      </c>
      <c r="D248" s="21">
        <v>100</v>
      </c>
      <c r="E248" s="22" t="s">
        <v>437</v>
      </c>
      <c r="F248" s="18" t="s">
        <v>447</v>
      </c>
      <c r="G248" s="21">
        <v>100</v>
      </c>
      <c r="H248" s="7" t="s">
        <v>15</v>
      </c>
      <c r="I248" s="26">
        <f t="shared" si="15"/>
        <v>13</v>
      </c>
      <c r="J248" s="27">
        <f t="shared" si="16"/>
        <v>1300</v>
      </c>
    </row>
    <row r="249" spans="1:10" x14ac:dyDescent="0.15">
      <c r="A249" s="7">
        <v>248</v>
      </c>
      <c r="B249" s="32" t="s">
        <v>400</v>
      </c>
      <c r="C249" s="5" t="s">
        <v>423</v>
      </c>
      <c r="D249" s="21">
        <v>311.8</v>
      </c>
      <c r="E249" s="22" t="s">
        <v>432</v>
      </c>
      <c r="F249" s="18" t="s">
        <v>447</v>
      </c>
      <c r="G249" s="21">
        <v>273.8</v>
      </c>
      <c r="H249" s="7" t="s">
        <v>15</v>
      </c>
      <c r="I249" s="26">
        <f t="shared" si="15"/>
        <v>34</v>
      </c>
      <c r="J249" s="27">
        <f t="shared" si="16"/>
        <v>10601.2</v>
      </c>
    </row>
    <row r="250" spans="1:10" x14ac:dyDescent="0.15">
      <c r="A250" s="7">
        <v>249</v>
      </c>
      <c r="B250" s="32" t="s">
        <v>401</v>
      </c>
      <c r="C250" s="5" t="s">
        <v>322</v>
      </c>
      <c r="D250" s="21">
        <v>357</v>
      </c>
      <c r="E250" s="22" t="s">
        <v>412</v>
      </c>
      <c r="F250" s="18" t="s">
        <v>447</v>
      </c>
      <c r="G250" s="21">
        <v>357</v>
      </c>
      <c r="H250" s="7" t="s">
        <v>15</v>
      </c>
      <c r="I250" s="26">
        <f t="shared" si="15"/>
        <v>63</v>
      </c>
      <c r="J250" s="27">
        <f t="shared" si="16"/>
        <v>22491</v>
      </c>
    </row>
    <row r="251" spans="1:10" x14ac:dyDescent="0.15">
      <c r="A251" s="7">
        <v>250</v>
      </c>
      <c r="B251" s="32" t="s">
        <v>402</v>
      </c>
      <c r="C251" s="5" t="s">
        <v>424</v>
      </c>
      <c r="D251" s="21">
        <v>4.79</v>
      </c>
      <c r="E251" s="22" t="s">
        <v>450</v>
      </c>
      <c r="F251" s="18" t="s">
        <v>447</v>
      </c>
      <c r="G251" s="21">
        <v>4.79</v>
      </c>
      <c r="H251" s="7" t="s">
        <v>15</v>
      </c>
      <c r="I251" s="26">
        <f t="shared" si="15"/>
        <v>5</v>
      </c>
      <c r="J251" s="27">
        <f t="shared" si="16"/>
        <v>23.95</v>
      </c>
    </row>
    <row r="252" spans="1:10" x14ac:dyDescent="0.15">
      <c r="A252" s="7">
        <v>251</v>
      </c>
      <c r="B252" s="32" t="s">
        <v>403</v>
      </c>
      <c r="C252" s="5" t="s">
        <v>425</v>
      </c>
      <c r="D252" s="21">
        <v>417.86</v>
      </c>
      <c r="E252" s="22">
        <v>43714</v>
      </c>
      <c r="F252" s="18" t="s">
        <v>451</v>
      </c>
      <c r="G252" s="21">
        <v>417.86</v>
      </c>
      <c r="H252" s="7" t="s">
        <v>15</v>
      </c>
      <c r="I252" s="26">
        <f t="shared" si="15"/>
        <v>12</v>
      </c>
      <c r="J252" s="27">
        <f t="shared" si="16"/>
        <v>5014.32</v>
      </c>
    </row>
    <row r="253" spans="1:10" x14ac:dyDescent="0.15">
      <c r="A253" s="7">
        <v>252</v>
      </c>
      <c r="B253" s="32" t="s">
        <v>404</v>
      </c>
      <c r="C253" s="5" t="s">
        <v>280</v>
      </c>
      <c r="D253" s="21">
        <v>981.19</v>
      </c>
      <c r="E253" s="22" t="s">
        <v>290</v>
      </c>
      <c r="F253" s="18" t="s">
        <v>451</v>
      </c>
      <c r="G253" s="21">
        <v>981.19</v>
      </c>
      <c r="H253" s="7" t="s">
        <v>15</v>
      </c>
      <c r="I253" s="26">
        <f t="shared" si="15"/>
        <v>124</v>
      </c>
      <c r="J253" s="27">
        <f t="shared" si="16"/>
        <v>121667.56000000001</v>
      </c>
    </row>
    <row r="254" spans="1:10" x14ac:dyDescent="0.15">
      <c r="A254" s="7">
        <v>253</v>
      </c>
      <c r="B254" s="32" t="s">
        <v>405</v>
      </c>
      <c r="C254" s="5" t="s">
        <v>421</v>
      </c>
      <c r="D254" s="21">
        <v>1671.1</v>
      </c>
      <c r="E254" s="22" t="s">
        <v>452</v>
      </c>
      <c r="F254" s="18" t="s">
        <v>451</v>
      </c>
      <c r="G254" s="21">
        <v>1671.1</v>
      </c>
      <c r="H254" s="7" t="s">
        <v>15</v>
      </c>
      <c r="I254" s="26">
        <f t="shared" si="15"/>
        <v>2</v>
      </c>
      <c r="J254" s="27">
        <f t="shared" si="16"/>
        <v>3342.2</v>
      </c>
    </row>
    <row r="255" spans="1:10" x14ac:dyDescent="0.15">
      <c r="A255" s="7">
        <v>254</v>
      </c>
      <c r="B255" s="32" t="s">
        <v>406</v>
      </c>
      <c r="C255" s="5" t="s">
        <v>426</v>
      </c>
      <c r="D255" s="21">
        <v>98.32</v>
      </c>
      <c r="E255" s="22">
        <v>43741</v>
      </c>
      <c r="F255" s="18" t="s">
        <v>451</v>
      </c>
      <c r="G255" s="21">
        <v>98.32</v>
      </c>
      <c r="H255" s="7" t="s">
        <v>15</v>
      </c>
      <c r="I255" s="26">
        <f t="shared" si="15"/>
        <v>-15</v>
      </c>
      <c r="J255" s="27">
        <f t="shared" si="16"/>
        <v>-1474.8</v>
      </c>
    </row>
    <row r="256" spans="1:10" x14ac:dyDescent="0.15">
      <c r="A256" s="7">
        <v>255</v>
      </c>
      <c r="B256" s="32" t="s">
        <v>407</v>
      </c>
      <c r="C256" s="5" t="s">
        <v>427</v>
      </c>
      <c r="D256" s="21">
        <v>1392.35</v>
      </c>
      <c r="E256" s="22" t="s">
        <v>453</v>
      </c>
      <c r="F256" s="18" t="s">
        <v>451</v>
      </c>
      <c r="G256" s="21">
        <v>1392.3</v>
      </c>
      <c r="H256" s="7" t="s">
        <v>15</v>
      </c>
      <c r="I256" s="26">
        <f t="shared" ref="I256:I258" si="17">F256-E256</f>
        <v>-31</v>
      </c>
      <c r="J256" s="27">
        <f t="shared" ref="J256:J258" si="18">I256*D256</f>
        <v>-43162.85</v>
      </c>
    </row>
    <row r="257" spans="1:10" x14ac:dyDescent="0.15">
      <c r="A257" s="7">
        <v>256</v>
      </c>
      <c r="B257" s="32" t="s">
        <v>408</v>
      </c>
      <c r="C257" s="5" t="s">
        <v>321</v>
      </c>
      <c r="D257" s="21">
        <v>1387.5</v>
      </c>
      <c r="E257" s="22" t="s">
        <v>454</v>
      </c>
      <c r="F257" s="18" t="s">
        <v>455</v>
      </c>
      <c r="G257" s="21">
        <v>1387.5</v>
      </c>
      <c r="H257" s="7" t="s">
        <v>15</v>
      </c>
      <c r="I257" s="26">
        <f t="shared" si="17"/>
        <v>1</v>
      </c>
      <c r="J257" s="27">
        <f t="shared" si="18"/>
        <v>1387.5</v>
      </c>
    </row>
    <row r="258" spans="1:10" x14ac:dyDescent="0.15">
      <c r="A258" s="7">
        <v>257</v>
      </c>
      <c r="B258" s="32" t="s">
        <v>456</v>
      </c>
      <c r="C258" s="5" t="s">
        <v>447</v>
      </c>
      <c r="D258" s="21">
        <v>76585.009999999995</v>
      </c>
      <c r="E258" s="22" t="s">
        <v>592</v>
      </c>
      <c r="F258" s="18">
        <v>43745</v>
      </c>
      <c r="G258" s="21">
        <v>76585.009999999995</v>
      </c>
      <c r="H258" s="7" t="s">
        <v>16</v>
      </c>
      <c r="I258" s="26">
        <f t="shared" si="17"/>
        <v>-6</v>
      </c>
      <c r="J258" s="27">
        <f t="shared" si="18"/>
        <v>-459510.05999999994</v>
      </c>
    </row>
    <row r="259" spans="1:10" x14ac:dyDescent="0.15">
      <c r="A259" s="7">
        <v>258</v>
      </c>
      <c r="B259" s="32" t="s">
        <v>457</v>
      </c>
      <c r="C259" s="5" t="s">
        <v>553</v>
      </c>
      <c r="D259" s="21">
        <v>1831.38</v>
      </c>
      <c r="E259" s="22" t="s">
        <v>569</v>
      </c>
      <c r="F259" s="18">
        <v>43777</v>
      </c>
      <c r="G259" s="21">
        <v>1831.38</v>
      </c>
      <c r="H259" s="7" t="s">
        <v>16</v>
      </c>
      <c r="I259" s="26">
        <f t="shared" ref="I259:I322" si="19">F259-E259</f>
        <v>9</v>
      </c>
      <c r="J259" s="27">
        <f t="shared" ref="J259:J322" si="20">I259*D259</f>
        <v>16482.420000000002</v>
      </c>
    </row>
    <row r="260" spans="1:10" x14ac:dyDescent="0.15">
      <c r="A260" s="7">
        <v>259</v>
      </c>
      <c r="B260" s="32" t="s">
        <v>458</v>
      </c>
      <c r="C260" s="5" t="s">
        <v>554</v>
      </c>
      <c r="D260" s="21">
        <v>1197</v>
      </c>
      <c r="E260" s="22" t="s">
        <v>593</v>
      </c>
      <c r="F260" s="18">
        <v>43777</v>
      </c>
      <c r="G260" s="21">
        <v>1024.5</v>
      </c>
      <c r="H260" s="7" t="s">
        <v>16</v>
      </c>
      <c r="I260" s="26">
        <f t="shared" si="19"/>
        <v>14</v>
      </c>
      <c r="J260" s="27">
        <f t="shared" si="20"/>
        <v>16758</v>
      </c>
    </row>
    <row r="261" spans="1:10" x14ac:dyDescent="0.15">
      <c r="A261" s="7">
        <v>260</v>
      </c>
      <c r="B261" s="32" t="s">
        <v>459</v>
      </c>
      <c r="C261" s="5" t="s">
        <v>455</v>
      </c>
      <c r="D261" s="21">
        <v>300</v>
      </c>
      <c r="E261" s="22" t="s">
        <v>594</v>
      </c>
      <c r="F261" s="18">
        <v>43815</v>
      </c>
      <c r="G261" s="21">
        <v>300</v>
      </c>
      <c r="H261" s="7" t="s">
        <v>16</v>
      </c>
      <c r="I261" s="26">
        <f t="shared" si="19"/>
        <v>22</v>
      </c>
      <c r="J261" s="27">
        <f t="shared" si="20"/>
        <v>6600</v>
      </c>
    </row>
    <row r="262" spans="1:10" x14ac:dyDescent="0.15">
      <c r="A262" s="7">
        <v>261</v>
      </c>
      <c r="B262" s="32" t="s">
        <v>460</v>
      </c>
      <c r="C262" s="5" t="s">
        <v>555</v>
      </c>
      <c r="D262" s="21">
        <v>2594.4</v>
      </c>
      <c r="E262" s="22" t="s">
        <v>582</v>
      </c>
      <c r="F262" s="18">
        <v>43752</v>
      </c>
      <c r="G262" s="21">
        <v>2594.4</v>
      </c>
      <c r="H262" s="7" t="s">
        <v>16</v>
      </c>
      <c r="I262" s="26">
        <f t="shared" si="19"/>
        <v>4</v>
      </c>
      <c r="J262" s="27">
        <f t="shared" si="20"/>
        <v>10377.6</v>
      </c>
    </row>
    <row r="263" spans="1:10" x14ac:dyDescent="0.15">
      <c r="A263" s="7">
        <v>262</v>
      </c>
      <c r="B263" s="32" t="s">
        <v>461</v>
      </c>
      <c r="C263" s="5" t="s">
        <v>556</v>
      </c>
      <c r="D263" s="21">
        <v>2278.56</v>
      </c>
      <c r="E263" s="22" t="s">
        <v>595</v>
      </c>
      <c r="F263" s="18">
        <v>43811</v>
      </c>
      <c r="G263" s="21">
        <v>2278.56</v>
      </c>
      <c r="H263" s="7" t="s">
        <v>16</v>
      </c>
      <c r="I263" s="26">
        <f t="shared" si="19"/>
        <v>-15</v>
      </c>
      <c r="J263" s="27">
        <f t="shared" si="20"/>
        <v>-34178.400000000001</v>
      </c>
    </row>
    <row r="264" spans="1:10" x14ac:dyDescent="0.15">
      <c r="A264" s="7">
        <v>263</v>
      </c>
      <c r="B264" s="32" t="s">
        <v>462</v>
      </c>
      <c r="C264" s="5" t="s">
        <v>557</v>
      </c>
      <c r="D264" s="21">
        <v>260</v>
      </c>
      <c r="E264" s="22" t="s">
        <v>596</v>
      </c>
      <c r="F264" s="18">
        <v>43815</v>
      </c>
      <c r="G264" s="21">
        <v>260</v>
      </c>
      <c r="H264" s="7" t="s">
        <v>16</v>
      </c>
      <c r="I264" s="26">
        <f t="shared" si="19"/>
        <v>16</v>
      </c>
      <c r="J264" s="27">
        <f t="shared" si="20"/>
        <v>4160</v>
      </c>
    </row>
    <row r="265" spans="1:10" x14ac:dyDescent="0.15">
      <c r="A265" s="7">
        <v>264</v>
      </c>
      <c r="B265" s="32" t="s">
        <v>463</v>
      </c>
      <c r="C265" s="5" t="s">
        <v>558</v>
      </c>
      <c r="D265" s="21">
        <v>320</v>
      </c>
      <c r="E265" s="22" t="s">
        <v>597</v>
      </c>
      <c r="F265" s="18">
        <v>43815</v>
      </c>
      <c r="G265" s="21">
        <v>320</v>
      </c>
      <c r="H265" s="7" t="s">
        <v>16</v>
      </c>
      <c r="I265" s="26">
        <f t="shared" si="19"/>
        <v>1</v>
      </c>
      <c r="J265" s="27">
        <f t="shared" si="20"/>
        <v>320</v>
      </c>
    </row>
    <row r="266" spans="1:10" x14ac:dyDescent="0.15">
      <c r="A266" s="7">
        <v>265</v>
      </c>
      <c r="B266" s="32" t="s">
        <v>464</v>
      </c>
      <c r="C266" s="5" t="s">
        <v>559</v>
      </c>
      <c r="D266" s="21">
        <v>316.94</v>
      </c>
      <c r="E266" s="22" t="s">
        <v>598</v>
      </c>
      <c r="F266" s="18">
        <v>43822</v>
      </c>
      <c r="G266" s="21">
        <v>316.94</v>
      </c>
      <c r="H266" s="7" t="s">
        <v>16</v>
      </c>
      <c r="I266" s="26">
        <f t="shared" si="19"/>
        <v>15</v>
      </c>
      <c r="J266" s="27">
        <f t="shared" si="20"/>
        <v>4754.1000000000004</v>
      </c>
    </row>
    <row r="267" spans="1:10" x14ac:dyDescent="0.15">
      <c r="A267" s="7">
        <v>266</v>
      </c>
      <c r="B267" s="32" t="s">
        <v>465</v>
      </c>
      <c r="C267" s="5" t="s">
        <v>560</v>
      </c>
      <c r="D267" s="21">
        <v>1859.55</v>
      </c>
      <c r="E267" s="22" t="s">
        <v>599</v>
      </c>
      <c r="F267" s="18">
        <v>43787</v>
      </c>
      <c r="G267" s="21">
        <v>929.77</v>
      </c>
      <c r="H267" s="7" t="s">
        <v>16</v>
      </c>
      <c r="I267" s="26">
        <f t="shared" si="19"/>
        <v>-32</v>
      </c>
      <c r="J267" s="27">
        <f t="shared" si="20"/>
        <v>-59505.599999999999</v>
      </c>
    </row>
    <row r="268" spans="1:10" x14ac:dyDescent="0.15">
      <c r="A268" s="7">
        <v>267</v>
      </c>
      <c r="B268" s="32" t="s">
        <v>465</v>
      </c>
      <c r="C268" s="5" t="s">
        <v>560</v>
      </c>
      <c r="D268" s="21">
        <v>1859.55</v>
      </c>
      <c r="E268" s="22" t="s">
        <v>599</v>
      </c>
      <c r="F268" s="18">
        <v>43822</v>
      </c>
      <c r="G268" s="21">
        <v>929.78</v>
      </c>
      <c r="H268" s="7" t="s">
        <v>16</v>
      </c>
      <c r="I268" s="26">
        <f t="shared" si="19"/>
        <v>3</v>
      </c>
      <c r="J268" s="27">
        <f t="shared" si="20"/>
        <v>5578.65</v>
      </c>
    </row>
    <row r="269" spans="1:10" x14ac:dyDescent="0.15">
      <c r="A269" s="7">
        <v>268</v>
      </c>
      <c r="B269" s="32" t="s">
        <v>466</v>
      </c>
      <c r="C269" s="5" t="s">
        <v>561</v>
      </c>
      <c r="D269" s="21">
        <v>1386.93</v>
      </c>
      <c r="E269" s="22" t="s">
        <v>558</v>
      </c>
      <c r="F269" s="18">
        <v>43772</v>
      </c>
      <c r="G269" s="21">
        <v>1386.93</v>
      </c>
      <c r="H269" s="7" t="s">
        <v>16</v>
      </c>
      <c r="I269" s="26">
        <f t="shared" si="19"/>
        <v>3</v>
      </c>
      <c r="J269" s="27">
        <f t="shared" si="20"/>
        <v>4160.79</v>
      </c>
    </row>
    <row r="270" spans="1:10" x14ac:dyDescent="0.15">
      <c r="A270" s="7">
        <v>269</v>
      </c>
      <c r="B270" s="32" t="s">
        <v>467</v>
      </c>
      <c r="C270" s="5" t="s">
        <v>562</v>
      </c>
      <c r="D270" s="21">
        <v>59.15</v>
      </c>
      <c r="E270" s="22" t="s">
        <v>597</v>
      </c>
      <c r="F270" s="18">
        <v>43783</v>
      </c>
      <c r="G270" s="21">
        <v>59.15</v>
      </c>
      <c r="H270" s="7" t="s">
        <v>16</v>
      </c>
      <c r="I270" s="26">
        <f t="shared" si="19"/>
        <v>-31</v>
      </c>
      <c r="J270" s="27">
        <f t="shared" si="20"/>
        <v>-1833.6499999999999</v>
      </c>
    </row>
    <row r="271" spans="1:10" x14ac:dyDescent="0.15">
      <c r="A271" s="7">
        <v>270</v>
      </c>
      <c r="B271" s="32" t="s">
        <v>468</v>
      </c>
      <c r="C271" s="5" t="s">
        <v>563</v>
      </c>
      <c r="D271" s="21">
        <v>1991.59</v>
      </c>
      <c r="E271" s="22" t="s">
        <v>563</v>
      </c>
      <c r="F271" s="18">
        <v>43783</v>
      </c>
      <c r="G271" s="21">
        <v>1991.59</v>
      </c>
      <c r="H271" s="7" t="s">
        <v>16</v>
      </c>
      <c r="I271" s="26">
        <f t="shared" si="19"/>
        <v>0</v>
      </c>
      <c r="J271" s="27">
        <f t="shared" si="20"/>
        <v>0</v>
      </c>
    </row>
    <row r="272" spans="1:10" x14ac:dyDescent="0.15">
      <c r="A272" s="7">
        <v>271</v>
      </c>
      <c r="B272" s="32" t="s">
        <v>469</v>
      </c>
      <c r="C272" s="5" t="s">
        <v>455</v>
      </c>
      <c r="D272" s="21">
        <v>240</v>
      </c>
      <c r="E272" s="22" t="s">
        <v>600</v>
      </c>
      <c r="F272" s="18">
        <v>43745</v>
      </c>
      <c r="G272" s="21">
        <v>240</v>
      </c>
      <c r="H272" s="7" t="s">
        <v>16</v>
      </c>
      <c r="I272" s="26">
        <f t="shared" si="19"/>
        <v>-17</v>
      </c>
      <c r="J272" s="27">
        <f t="shared" si="20"/>
        <v>-4080</v>
      </c>
    </row>
    <row r="273" spans="1:10" x14ac:dyDescent="0.15">
      <c r="A273" s="7">
        <v>272</v>
      </c>
      <c r="B273" s="32" t="s">
        <v>470</v>
      </c>
      <c r="C273" s="5" t="s">
        <v>323</v>
      </c>
      <c r="D273" s="21">
        <v>4.01</v>
      </c>
      <c r="E273" s="22" t="s">
        <v>449</v>
      </c>
      <c r="F273" s="18">
        <v>43743</v>
      </c>
      <c r="G273" s="21">
        <v>4.01</v>
      </c>
      <c r="H273" s="7" t="s">
        <v>16</v>
      </c>
      <c r="I273" s="26">
        <f t="shared" si="19"/>
        <v>3</v>
      </c>
      <c r="J273" s="27">
        <f t="shared" si="20"/>
        <v>12.03</v>
      </c>
    </row>
    <row r="274" spans="1:10" x14ac:dyDescent="0.15">
      <c r="A274" s="7">
        <v>273</v>
      </c>
      <c r="B274" s="32" t="s">
        <v>471</v>
      </c>
      <c r="C274" s="5" t="s">
        <v>439</v>
      </c>
      <c r="D274" s="21">
        <v>375</v>
      </c>
      <c r="E274" s="22" t="s">
        <v>601</v>
      </c>
      <c r="F274" s="18">
        <v>43777</v>
      </c>
      <c r="G274" s="21">
        <v>375</v>
      </c>
      <c r="H274" s="7" t="s">
        <v>16</v>
      </c>
      <c r="I274" s="26">
        <f t="shared" si="19"/>
        <v>34</v>
      </c>
      <c r="J274" s="27">
        <f t="shared" si="20"/>
        <v>12750</v>
      </c>
    </row>
    <row r="275" spans="1:10" x14ac:dyDescent="0.15">
      <c r="A275" s="7">
        <v>274</v>
      </c>
      <c r="B275" s="32" t="s">
        <v>472</v>
      </c>
      <c r="C275" s="5" t="s">
        <v>564</v>
      </c>
      <c r="D275" s="21">
        <v>2697</v>
      </c>
      <c r="E275" s="22" t="s">
        <v>585</v>
      </c>
      <c r="F275" s="18">
        <v>43777</v>
      </c>
      <c r="G275" s="21">
        <v>2697</v>
      </c>
      <c r="H275" s="7" t="s">
        <v>16</v>
      </c>
      <c r="I275" s="26">
        <f t="shared" si="19"/>
        <v>-3</v>
      </c>
      <c r="J275" s="27">
        <f t="shared" si="20"/>
        <v>-8091</v>
      </c>
    </row>
    <row r="276" spans="1:10" x14ac:dyDescent="0.15">
      <c r="A276" s="7">
        <v>275</v>
      </c>
      <c r="B276" s="32" t="s">
        <v>473</v>
      </c>
      <c r="C276" s="5" t="s">
        <v>565</v>
      </c>
      <c r="D276" s="21">
        <v>36</v>
      </c>
      <c r="E276" s="22" t="s">
        <v>553</v>
      </c>
      <c r="F276" s="18">
        <v>43745</v>
      </c>
      <c r="G276" s="21">
        <v>36</v>
      </c>
      <c r="H276" s="7" t="s">
        <v>16</v>
      </c>
      <c r="I276" s="26">
        <f t="shared" si="19"/>
        <v>7</v>
      </c>
      <c r="J276" s="27">
        <f t="shared" si="20"/>
        <v>252</v>
      </c>
    </row>
    <row r="277" spans="1:10" x14ac:dyDescent="0.15">
      <c r="A277" s="7">
        <v>276</v>
      </c>
      <c r="B277" s="32" t="s">
        <v>474</v>
      </c>
      <c r="C277" s="5" t="s">
        <v>424</v>
      </c>
      <c r="D277" s="21">
        <v>260</v>
      </c>
      <c r="E277" s="22" t="s">
        <v>553</v>
      </c>
      <c r="F277" s="18">
        <v>43752</v>
      </c>
      <c r="G277" s="21">
        <v>260</v>
      </c>
      <c r="H277" s="7" t="s">
        <v>16</v>
      </c>
      <c r="I277" s="26">
        <f t="shared" si="19"/>
        <v>14</v>
      </c>
      <c r="J277" s="27">
        <f t="shared" si="20"/>
        <v>3640</v>
      </c>
    </row>
    <row r="278" spans="1:10" x14ac:dyDescent="0.15">
      <c r="A278" s="7">
        <v>277</v>
      </c>
      <c r="B278" s="32" t="s">
        <v>475</v>
      </c>
      <c r="C278" s="5" t="s">
        <v>556</v>
      </c>
      <c r="D278" s="21">
        <v>2963.77</v>
      </c>
      <c r="E278" s="22" t="s">
        <v>595</v>
      </c>
      <c r="F278" s="18">
        <v>43801</v>
      </c>
      <c r="G278" s="21">
        <v>2963.77</v>
      </c>
      <c r="H278" s="7" t="s">
        <v>16</v>
      </c>
      <c r="I278" s="26">
        <f t="shared" si="19"/>
        <v>-25</v>
      </c>
      <c r="J278" s="27">
        <f t="shared" si="20"/>
        <v>-74094.25</v>
      </c>
    </row>
    <row r="279" spans="1:10" x14ac:dyDescent="0.15">
      <c r="A279" s="7">
        <v>278</v>
      </c>
      <c r="B279" s="32" t="s">
        <v>476</v>
      </c>
      <c r="C279" s="5" t="s">
        <v>560</v>
      </c>
      <c r="D279" s="21">
        <v>1500</v>
      </c>
      <c r="E279" s="22" t="s">
        <v>599</v>
      </c>
      <c r="F279" s="18">
        <v>43777</v>
      </c>
      <c r="G279" s="21">
        <v>450</v>
      </c>
      <c r="H279" s="7" t="s">
        <v>16</v>
      </c>
      <c r="I279" s="26">
        <f t="shared" si="19"/>
        <v>-42</v>
      </c>
      <c r="J279" s="27">
        <f t="shared" si="20"/>
        <v>-63000</v>
      </c>
    </row>
    <row r="280" spans="1:10" x14ac:dyDescent="0.15">
      <c r="A280" s="7">
        <v>279</v>
      </c>
      <c r="B280" s="32" t="s">
        <v>476</v>
      </c>
      <c r="C280" s="5" t="s">
        <v>560</v>
      </c>
      <c r="D280" s="21">
        <v>1500</v>
      </c>
      <c r="E280" s="22" t="s">
        <v>599</v>
      </c>
      <c r="F280" s="18">
        <v>43822</v>
      </c>
      <c r="G280" s="21">
        <v>1050</v>
      </c>
      <c r="H280" s="7" t="s">
        <v>16</v>
      </c>
      <c r="I280" s="26">
        <f t="shared" si="19"/>
        <v>3</v>
      </c>
      <c r="J280" s="27">
        <f t="shared" si="20"/>
        <v>4500</v>
      </c>
    </row>
    <row r="281" spans="1:10" x14ac:dyDescent="0.15">
      <c r="A281" s="7">
        <v>280</v>
      </c>
      <c r="B281" s="32" t="s">
        <v>477</v>
      </c>
      <c r="C281" s="5" t="s">
        <v>566</v>
      </c>
      <c r="D281" s="21">
        <v>127846.37</v>
      </c>
      <c r="E281" s="22" t="s">
        <v>602</v>
      </c>
      <c r="F281" s="18">
        <v>43822</v>
      </c>
      <c r="G281" s="21">
        <v>107694.04</v>
      </c>
      <c r="H281" s="7" t="s">
        <v>16</v>
      </c>
      <c r="I281" s="26">
        <f t="shared" si="19"/>
        <v>-24</v>
      </c>
      <c r="J281" s="27">
        <f t="shared" si="20"/>
        <v>-3068312.88</v>
      </c>
    </row>
    <row r="282" spans="1:10" x14ac:dyDescent="0.15">
      <c r="A282" s="7">
        <v>281</v>
      </c>
      <c r="B282" s="32" t="s">
        <v>478</v>
      </c>
      <c r="C282" s="5" t="s">
        <v>85</v>
      </c>
      <c r="D282" s="21">
        <v>300</v>
      </c>
      <c r="E282" s="22">
        <v>43821</v>
      </c>
      <c r="F282" s="18">
        <v>43788</v>
      </c>
      <c r="G282" s="21">
        <v>300</v>
      </c>
      <c r="H282" s="7" t="s">
        <v>16</v>
      </c>
      <c r="I282" s="26">
        <f t="shared" si="19"/>
        <v>-33</v>
      </c>
      <c r="J282" s="27">
        <f t="shared" si="20"/>
        <v>-9900</v>
      </c>
    </row>
    <row r="283" spans="1:10" x14ac:dyDescent="0.15">
      <c r="A283" s="7">
        <v>282</v>
      </c>
      <c r="B283" s="32" t="s">
        <v>479</v>
      </c>
      <c r="C283" s="5" t="s">
        <v>416</v>
      </c>
      <c r="D283" s="21">
        <v>1200</v>
      </c>
      <c r="E283" s="22" t="s">
        <v>553</v>
      </c>
      <c r="F283" s="18">
        <v>43745</v>
      </c>
      <c r="G283" s="21">
        <v>1200</v>
      </c>
      <c r="H283" s="7" t="s">
        <v>16</v>
      </c>
      <c r="I283" s="26">
        <f t="shared" si="19"/>
        <v>7</v>
      </c>
      <c r="J283" s="27">
        <f t="shared" si="20"/>
        <v>8400</v>
      </c>
    </row>
    <row r="284" spans="1:10" x14ac:dyDescent="0.15">
      <c r="A284" s="7">
        <v>283</v>
      </c>
      <c r="B284" s="32" t="s">
        <v>480</v>
      </c>
      <c r="C284" s="5" t="s">
        <v>443</v>
      </c>
      <c r="D284" s="21">
        <v>680</v>
      </c>
      <c r="E284" s="22" t="s">
        <v>449</v>
      </c>
      <c r="F284" s="18">
        <v>43745</v>
      </c>
      <c r="G284" s="21">
        <v>680</v>
      </c>
      <c r="H284" s="7" t="s">
        <v>16</v>
      </c>
      <c r="I284" s="26">
        <f t="shared" si="19"/>
        <v>5</v>
      </c>
      <c r="J284" s="27">
        <f t="shared" si="20"/>
        <v>3400</v>
      </c>
    </row>
    <row r="285" spans="1:10" x14ac:dyDescent="0.15">
      <c r="A285" s="7">
        <v>284</v>
      </c>
      <c r="B285" s="32" t="s">
        <v>481</v>
      </c>
      <c r="C285" s="5" t="s">
        <v>567</v>
      </c>
      <c r="D285" s="21">
        <v>301.2</v>
      </c>
      <c r="E285" s="22" t="s">
        <v>573</v>
      </c>
      <c r="F285" s="18">
        <v>43788</v>
      </c>
      <c r="G285" s="21">
        <v>301.2</v>
      </c>
      <c r="H285" s="7" t="s">
        <v>16</v>
      </c>
      <c r="I285" s="26">
        <f t="shared" si="19"/>
        <v>24</v>
      </c>
      <c r="J285" s="27">
        <f t="shared" si="20"/>
        <v>7228.7999999999993</v>
      </c>
    </row>
    <row r="286" spans="1:10" x14ac:dyDescent="0.15">
      <c r="A286" s="7">
        <v>285</v>
      </c>
      <c r="B286" s="32" t="s">
        <v>482</v>
      </c>
      <c r="C286" s="5" t="s">
        <v>449</v>
      </c>
      <c r="D286" s="21">
        <v>142</v>
      </c>
      <c r="E286" s="22" t="s">
        <v>590</v>
      </c>
      <c r="F286" s="18">
        <v>43788</v>
      </c>
      <c r="G286" s="21">
        <v>142</v>
      </c>
      <c r="H286" s="7" t="s">
        <v>16</v>
      </c>
      <c r="I286" s="26">
        <f t="shared" si="19"/>
        <v>17</v>
      </c>
      <c r="J286" s="27">
        <f t="shared" si="20"/>
        <v>2414</v>
      </c>
    </row>
    <row r="287" spans="1:10" x14ac:dyDescent="0.15">
      <c r="A287" s="7">
        <v>286</v>
      </c>
      <c r="B287" s="32" t="s">
        <v>483</v>
      </c>
      <c r="C287" s="5" t="s">
        <v>568</v>
      </c>
      <c r="D287" s="21">
        <v>36636.839999999997</v>
      </c>
      <c r="E287" s="22" t="s">
        <v>603</v>
      </c>
      <c r="F287" s="18">
        <v>43788</v>
      </c>
      <c r="G287" s="21">
        <v>31776.84</v>
      </c>
      <c r="H287" s="7" t="s">
        <v>16</v>
      </c>
      <c r="I287" s="26">
        <f t="shared" si="19"/>
        <v>-10</v>
      </c>
      <c r="J287" s="27">
        <f t="shared" si="20"/>
        <v>-366368.39999999997</v>
      </c>
    </row>
    <row r="288" spans="1:10" x14ac:dyDescent="0.15">
      <c r="A288" s="7">
        <v>287</v>
      </c>
      <c r="B288" s="32" t="s">
        <v>484</v>
      </c>
      <c r="C288" s="5" t="s">
        <v>569</v>
      </c>
      <c r="D288" s="21">
        <v>2805</v>
      </c>
      <c r="E288" s="22" t="s">
        <v>596</v>
      </c>
      <c r="F288" s="18">
        <v>43791</v>
      </c>
      <c r="G288" s="21">
        <v>2805</v>
      </c>
      <c r="H288" s="7" t="s">
        <v>16</v>
      </c>
      <c r="I288" s="26">
        <f t="shared" si="19"/>
        <v>-8</v>
      </c>
      <c r="J288" s="27">
        <f t="shared" si="20"/>
        <v>-22440</v>
      </c>
    </row>
    <row r="289" spans="1:10" x14ac:dyDescent="0.15">
      <c r="A289" s="7">
        <v>288</v>
      </c>
      <c r="B289" s="32" t="s">
        <v>485</v>
      </c>
      <c r="C289" s="5" t="s">
        <v>570</v>
      </c>
      <c r="D289" s="21">
        <v>111</v>
      </c>
      <c r="E289" s="22" t="s">
        <v>604</v>
      </c>
      <c r="F289" s="18">
        <v>43815</v>
      </c>
      <c r="G289" s="21">
        <v>111</v>
      </c>
      <c r="H289" s="7" t="s">
        <v>16</v>
      </c>
      <c r="I289" s="26">
        <f t="shared" si="19"/>
        <v>15</v>
      </c>
      <c r="J289" s="27">
        <f t="shared" si="20"/>
        <v>1665</v>
      </c>
    </row>
    <row r="290" spans="1:10" x14ac:dyDescent="0.15">
      <c r="A290" s="7">
        <v>289</v>
      </c>
      <c r="B290" s="32" t="s">
        <v>486</v>
      </c>
      <c r="C290" s="5" t="s">
        <v>571</v>
      </c>
      <c r="D290" s="21">
        <v>164.09</v>
      </c>
      <c r="E290" s="22" t="s">
        <v>605</v>
      </c>
      <c r="F290" s="18">
        <v>43815</v>
      </c>
      <c r="G290" s="21">
        <v>164.09</v>
      </c>
      <c r="H290" s="7" t="s">
        <v>16</v>
      </c>
      <c r="I290" s="26">
        <f t="shared" si="19"/>
        <v>-2</v>
      </c>
      <c r="J290" s="27">
        <f t="shared" si="20"/>
        <v>-328.18</v>
      </c>
    </row>
    <row r="291" spans="1:10" x14ac:dyDescent="0.15">
      <c r="A291" s="7">
        <v>290</v>
      </c>
      <c r="B291" s="32" t="s">
        <v>487</v>
      </c>
      <c r="C291" s="5" t="s">
        <v>572</v>
      </c>
      <c r="D291" s="21">
        <v>603.98</v>
      </c>
      <c r="E291" s="22" t="s">
        <v>575</v>
      </c>
      <c r="F291" s="18">
        <v>43745</v>
      </c>
      <c r="G291" s="21">
        <v>603.98</v>
      </c>
      <c r="H291" s="7" t="s">
        <v>16</v>
      </c>
      <c r="I291" s="26">
        <f t="shared" si="19"/>
        <v>0</v>
      </c>
      <c r="J291" s="27">
        <f t="shared" si="20"/>
        <v>0</v>
      </c>
    </row>
    <row r="292" spans="1:10" x14ac:dyDescent="0.15">
      <c r="A292" s="7">
        <v>291</v>
      </c>
      <c r="B292" s="32" t="s">
        <v>488</v>
      </c>
      <c r="C292" s="5" t="s">
        <v>553</v>
      </c>
      <c r="D292" s="21">
        <v>43</v>
      </c>
      <c r="E292" s="22" t="s">
        <v>569</v>
      </c>
      <c r="F292" s="18">
        <v>43777</v>
      </c>
      <c r="G292" s="21">
        <v>43</v>
      </c>
      <c r="H292" s="7" t="s">
        <v>16</v>
      </c>
      <c r="I292" s="26">
        <f t="shared" si="19"/>
        <v>9</v>
      </c>
      <c r="J292" s="27">
        <f t="shared" si="20"/>
        <v>387</v>
      </c>
    </row>
    <row r="293" spans="1:10" x14ac:dyDescent="0.15">
      <c r="A293" s="7">
        <v>292</v>
      </c>
      <c r="B293" s="32" t="s">
        <v>489</v>
      </c>
      <c r="C293" s="5" t="s">
        <v>573</v>
      </c>
      <c r="D293" s="21">
        <v>5550</v>
      </c>
      <c r="E293" s="22" t="s">
        <v>606</v>
      </c>
      <c r="F293" s="18">
        <v>43788</v>
      </c>
      <c r="G293" s="21">
        <v>5550</v>
      </c>
      <c r="H293" s="7" t="s">
        <v>16</v>
      </c>
      <c r="I293" s="26">
        <f t="shared" si="19"/>
        <v>-7</v>
      </c>
      <c r="J293" s="27">
        <f t="shared" si="20"/>
        <v>-38850</v>
      </c>
    </row>
    <row r="294" spans="1:10" x14ac:dyDescent="0.15">
      <c r="A294" s="7">
        <v>293</v>
      </c>
      <c r="B294" s="32" t="s">
        <v>490</v>
      </c>
      <c r="C294" s="5" t="s">
        <v>574</v>
      </c>
      <c r="D294" s="21">
        <v>170</v>
      </c>
      <c r="E294" s="22" t="s">
        <v>558</v>
      </c>
      <c r="F294" s="18">
        <v>43788</v>
      </c>
      <c r="G294" s="21">
        <v>170</v>
      </c>
      <c r="H294" s="7" t="s">
        <v>16</v>
      </c>
      <c r="I294" s="26">
        <f t="shared" si="19"/>
        <v>19</v>
      </c>
      <c r="J294" s="27">
        <f t="shared" si="20"/>
        <v>3230</v>
      </c>
    </row>
    <row r="295" spans="1:10" x14ac:dyDescent="0.15">
      <c r="A295" s="7">
        <v>294</v>
      </c>
      <c r="B295" s="32" t="s">
        <v>491</v>
      </c>
      <c r="C295" s="5" t="s">
        <v>575</v>
      </c>
      <c r="D295" s="21">
        <v>15002</v>
      </c>
      <c r="E295" s="22" t="s">
        <v>559</v>
      </c>
      <c r="F295" s="18">
        <v>43791</v>
      </c>
      <c r="G295" s="21">
        <v>15002</v>
      </c>
      <c r="H295" s="7" t="s">
        <v>16</v>
      </c>
      <c r="I295" s="26">
        <f t="shared" si="19"/>
        <v>15</v>
      </c>
      <c r="J295" s="27">
        <f t="shared" si="20"/>
        <v>225030</v>
      </c>
    </row>
    <row r="296" spans="1:10" x14ac:dyDescent="0.15">
      <c r="A296" s="7">
        <v>295</v>
      </c>
      <c r="B296" s="32" t="s">
        <v>492</v>
      </c>
      <c r="C296" s="5" t="s">
        <v>576</v>
      </c>
      <c r="D296" s="21">
        <v>2431.87</v>
      </c>
      <c r="E296" s="22">
        <v>43812</v>
      </c>
      <c r="F296" s="18">
        <v>43815</v>
      </c>
      <c r="G296" s="21">
        <v>2048.54</v>
      </c>
      <c r="H296" s="7" t="s">
        <v>16</v>
      </c>
      <c r="I296" s="26">
        <f t="shared" si="19"/>
        <v>3</v>
      </c>
      <c r="J296" s="27">
        <f t="shared" si="20"/>
        <v>7295.61</v>
      </c>
    </row>
    <row r="297" spans="1:10" x14ac:dyDescent="0.15">
      <c r="A297" s="7">
        <v>296</v>
      </c>
      <c r="B297" s="32" t="s">
        <v>493</v>
      </c>
      <c r="C297" s="5" t="s">
        <v>577</v>
      </c>
      <c r="D297" s="21">
        <v>284.95</v>
      </c>
      <c r="E297" s="22" t="s">
        <v>607</v>
      </c>
      <c r="F297" s="18">
        <v>43794</v>
      </c>
      <c r="G297" s="21">
        <v>284.95</v>
      </c>
      <c r="H297" s="7" t="s">
        <v>16</v>
      </c>
      <c r="I297" s="26">
        <f t="shared" si="19"/>
        <v>6</v>
      </c>
      <c r="J297" s="27">
        <f t="shared" si="20"/>
        <v>1709.6999999999998</v>
      </c>
    </row>
    <row r="298" spans="1:10" x14ac:dyDescent="0.15">
      <c r="A298" s="7">
        <v>297</v>
      </c>
      <c r="B298" s="32" t="s">
        <v>494</v>
      </c>
      <c r="C298" s="5" t="s">
        <v>436</v>
      </c>
      <c r="D298" s="21">
        <v>9000</v>
      </c>
      <c r="E298" s="22" t="s">
        <v>608</v>
      </c>
      <c r="F298" s="18">
        <v>43745</v>
      </c>
      <c r="G298" s="21">
        <v>9000</v>
      </c>
      <c r="H298" s="7" t="s">
        <v>16</v>
      </c>
      <c r="I298" s="26">
        <f t="shared" si="19"/>
        <v>-2</v>
      </c>
      <c r="J298" s="27">
        <f t="shared" si="20"/>
        <v>-18000</v>
      </c>
    </row>
    <row r="299" spans="1:10" x14ac:dyDescent="0.15">
      <c r="A299" s="7">
        <v>298</v>
      </c>
      <c r="B299" s="32" t="s">
        <v>495</v>
      </c>
      <c r="C299" s="5" t="s">
        <v>323</v>
      </c>
      <c r="D299" s="21">
        <v>158.28</v>
      </c>
      <c r="E299" s="22">
        <v>43707</v>
      </c>
      <c r="F299" s="18">
        <v>43743</v>
      </c>
      <c r="G299" s="21">
        <v>158.28</v>
      </c>
      <c r="H299" s="7" t="s">
        <v>16</v>
      </c>
      <c r="I299" s="26">
        <f t="shared" si="19"/>
        <v>36</v>
      </c>
      <c r="J299" s="27">
        <f t="shared" si="20"/>
        <v>5698.08</v>
      </c>
    </row>
    <row r="300" spans="1:10" x14ac:dyDescent="0.15">
      <c r="A300" s="7">
        <v>299</v>
      </c>
      <c r="B300" s="32" t="s">
        <v>496</v>
      </c>
      <c r="C300" s="5" t="s">
        <v>412</v>
      </c>
      <c r="D300" s="21">
        <v>260</v>
      </c>
      <c r="E300" s="22" t="s">
        <v>437</v>
      </c>
      <c r="F300" s="18">
        <v>43752</v>
      </c>
      <c r="G300" s="21">
        <v>260</v>
      </c>
      <c r="H300" s="7" t="s">
        <v>16</v>
      </c>
      <c r="I300" s="26">
        <f t="shared" si="19"/>
        <v>44</v>
      </c>
      <c r="J300" s="27">
        <f t="shared" si="20"/>
        <v>11440</v>
      </c>
    </row>
    <row r="301" spans="1:10" x14ac:dyDescent="0.15">
      <c r="A301" s="7">
        <v>300</v>
      </c>
      <c r="B301" s="32" t="s">
        <v>497</v>
      </c>
      <c r="C301" s="5" t="s">
        <v>335</v>
      </c>
      <c r="D301" s="21">
        <v>203.7</v>
      </c>
      <c r="E301" s="22" t="s">
        <v>553</v>
      </c>
      <c r="F301" s="18">
        <v>43745</v>
      </c>
      <c r="G301" s="21">
        <v>203.7</v>
      </c>
      <c r="H301" s="7" t="s">
        <v>16</v>
      </c>
      <c r="I301" s="26">
        <f t="shared" si="19"/>
        <v>7</v>
      </c>
      <c r="J301" s="27">
        <f t="shared" si="20"/>
        <v>1425.8999999999999</v>
      </c>
    </row>
    <row r="302" spans="1:10" x14ac:dyDescent="0.15">
      <c r="A302" s="7">
        <v>301</v>
      </c>
      <c r="B302" s="32" t="s">
        <v>498</v>
      </c>
      <c r="C302" s="5" t="s">
        <v>333</v>
      </c>
      <c r="D302" s="21">
        <v>500</v>
      </c>
      <c r="E302" s="22" t="s">
        <v>553</v>
      </c>
      <c r="F302" s="18">
        <v>43777</v>
      </c>
      <c r="G302" s="21">
        <v>500</v>
      </c>
      <c r="H302" s="7" t="s">
        <v>16</v>
      </c>
      <c r="I302" s="26">
        <f t="shared" si="19"/>
        <v>39</v>
      </c>
      <c r="J302" s="27">
        <f t="shared" si="20"/>
        <v>19500</v>
      </c>
    </row>
    <row r="303" spans="1:10" x14ac:dyDescent="0.15">
      <c r="A303" s="7">
        <v>302</v>
      </c>
      <c r="B303" s="32" t="s">
        <v>499</v>
      </c>
      <c r="C303" s="5" t="s">
        <v>578</v>
      </c>
      <c r="D303" s="21">
        <v>9865.61</v>
      </c>
      <c r="E303" s="22" t="s">
        <v>609</v>
      </c>
      <c r="F303" s="18">
        <v>43788</v>
      </c>
      <c r="G303" s="21">
        <v>9865.61</v>
      </c>
      <c r="H303" s="7" t="s">
        <v>16</v>
      </c>
      <c r="I303" s="26">
        <f t="shared" si="19"/>
        <v>16</v>
      </c>
      <c r="J303" s="27">
        <f t="shared" si="20"/>
        <v>157849.76</v>
      </c>
    </row>
    <row r="304" spans="1:10" x14ac:dyDescent="0.15">
      <c r="A304" s="7">
        <v>303</v>
      </c>
      <c r="B304" s="32" t="s">
        <v>500</v>
      </c>
      <c r="C304" s="5" t="s">
        <v>558</v>
      </c>
      <c r="D304" s="21">
        <v>1831.38</v>
      </c>
      <c r="E304" s="22">
        <v>43799</v>
      </c>
      <c r="F304" s="18">
        <v>43815</v>
      </c>
      <c r="G304" s="21">
        <v>1831.38</v>
      </c>
      <c r="H304" s="7" t="s">
        <v>16</v>
      </c>
      <c r="I304" s="26">
        <f t="shared" si="19"/>
        <v>16</v>
      </c>
      <c r="J304" s="27">
        <f t="shared" si="20"/>
        <v>29302.080000000002</v>
      </c>
    </row>
    <row r="305" spans="1:10" x14ac:dyDescent="0.15">
      <c r="A305" s="7">
        <v>304</v>
      </c>
      <c r="B305" s="32" t="s">
        <v>501</v>
      </c>
      <c r="C305" s="5" t="s">
        <v>579</v>
      </c>
      <c r="D305" s="21">
        <v>306</v>
      </c>
      <c r="E305" s="22">
        <v>43803</v>
      </c>
      <c r="F305" s="18">
        <v>43815</v>
      </c>
      <c r="G305" s="21">
        <v>306</v>
      </c>
      <c r="H305" s="7" t="s">
        <v>16</v>
      </c>
      <c r="I305" s="26">
        <f t="shared" si="19"/>
        <v>12</v>
      </c>
      <c r="J305" s="27">
        <f t="shared" si="20"/>
        <v>3672</v>
      </c>
    </row>
    <row r="306" spans="1:10" x14ac:dyDescent="0.15">
      <c r="A306" s="7">
        <v>305</v>
      </c>
      <c r="B306" s="32" t="s">
        <v>502</v>
      </c>
      <c r="C306" s="5" t="s">
        <v>580</v>
      </c>
      <c r="D306" s="21">
        <v>431.14</v>
      </c>
      <c r="E306" s="22" t="s">
        <v>610</v>
      </c>
      <c r="F306" s="18">
        <v>43822</v>
      </c>
      <c r="G306" s="21">
        <v>347.98</v>
      </c>
      <c r="H306" s="7" t="s">
        <v>16</v>
      </c>
      <c r="I306" s="26">
        <f t="shared" si="19"/>
        <v>25</v>
      </c>
      <c r="J306" s="27">
        <f t="shared" si="20"/>
        <v>10778.5</v>
      </c>
    </row>
    <row r="307" spans="1:10" x14ac:dyDescent="0.15">
      <c r="A307" s="7">
        <v>306</v>
      </c>
      <c r="B307" s="32" t="s">
        <v>503</v>
      </c>
      <c r="C307" s="5" t="s">
        <v>418</v>
      </c>
      <c r="D307" s="21">
        <v>6743.27</v>
      </c>
      <c r="E307" s="22" t="s">
        <v>553</v>
      </c>
      <c r="F307" s="18">
        <v>43745</v>
      </c>
      <c r="G307" s="21">
        <v>6743.27</v>
      </c>
      <c r="H307" s="7" t="s">
        <v>16</v>
      </c>
      <c r="I307" s="26">
        <f t="shared" si="19"/>
        <v>7</v>
      </c>
      <c r="J307" s="27">
        <f t="shared" si="20"/>
        <v>47202.89</v>
      </c>
    </row>
    <row r="308" spans="1:10" x14ac:dyDescent="0.15">
      <c r="A308" s="7">
        <v>307</v>
      </c>
      <c r="B308" s="32" t="s">
        <v>504</v>
      </c>
      <c r="C308" s="5" t="s">
        <v>568</v>
      </c>
      <c r="D308" s="21">
        <v>460.79</v>
      </c>
      <c r="E308" s="22" t="s">
        <v>596</v>
      </c>
      <c r="F308" s="18">
        <v>43822</v>
      </c>
      <c r="G308" s="21">
        <v>460.79</v>
      </c>
      <c r="H308" s="7" t="s">
        <v>16</v>
      </c>
      <c r="I308" s="26">
        <f t="shared" si="19"/>
        <v>23</v>
      </c>
      <c r="J308" s="27">
        <f t="shared" si="20"/>
        <v>10598.17</v>
      </c>
    </row>
    <row r="309" spans="1:10" x14ac:dyDescent="0.15">
      <c r="A309" s="7">
        <v>308</v>
      </c>
      <c r="B309" s="32" t="s">
        <v>505</v>
      </c>
      <c r="C309" s="5" t="s">
        <v>443</v>
      </c>
      <c r="D309" s="21">
        <v>301.2</v>
      </c>
      <c r="E309" s="22" t="s">
        <v>449</v>
      </c>
      <c r="F309" s="18">
        <v>43745</v>
      </c>
      <c r="G309" s="21">
        <v>301.2</v>
      </c>
      <c r="H309" s="7" t="s">
        <v>16</v>
      </c>
      <c r="I309" s="26">
        <f t="shared" si="19"/>
        <v>5</v>
      </c>
      <c r="J309" s="27">
        <f t="shared" si="20"/>
        <v>1506</v>
      </c>
    </row>
    <row r="310" spans="1:10" x14ac:dyDescent="0.15">
      <c r="A310" s="7">
        <v>309</v>
      </c>
      <c r="B310" s="32" t="s">
        <v>506</v>
      </c>
      <c r="C310" s="5" t="s">
        <v>424</v>
      </c>
      <c r="D310" s="21">
        <v>418</v>
      </c>
      <c r="E310" s="22">
        <v>43738</v>
      </c>
      <c r="F310" s="18">
        <v>43745</v>
      </c>
      <c r="G310" s="21">
        <v>418</v>
      </c>
      <c r="H310" s="7" t="s">
        <v>16</v>
      </c>
      <c r="I310" s="26">
        <f t="shared" si="19"/>
        <v>7</v>
      </c>
      <c r="J310" s="27">
        <f t="shared" si="20"/>
        <v>2926</v>
      </c>
    </row>
    <row r="311" spans="1:10" x14ac:dyDescent="0.15">
      <c r="A311" s="7">
        <v>310</v>
      </c>
      <c r="B311" s="32" t="s">
        <v>507</v>
      </c>
      <c r="C311" s="5" t="s">
        <v>581</v>
      </c>
      <c r="D311" s="21">
        <v>100</v>
      </c>
      <c r="E311" s="22" t="s">
        <v>611</v>
      </c>
      <c r="F311" s="18">
        <v>43749</v>
      </c>
      <c r="G311" s="21">
        <v>100</v>
      </c>
      <c r="H311" s="7" t="s">
        <v>16</v>
      </c>
      <c r="I311" s="26">
        <f t="shared" si="19"/>
        <v>-16</v>
      </c>
      <c r="J311" s="27">
        <f t="shared" si="20"/>
        <v>-1600</v>
      </c>
    </row>
    <row r="312" spans="1:10" x14ac:dyDescent="0.15">
      <c r="A312" s="7">
        <v>311</v>
      </c>
      <c r="B312" s="32" t="s">
        <v>508</v>
      </c>
      <c r="C312" s="5" t="s">
        <v>582</v>
      </c>
      <c r="D312" s="21">
        <v>287.04000000000002</v>
      </c>
      <c r="E312" s="22" t="s">
        <v>612</v>
      </c>
      <c r="F312" s="18">
        <v>43777</v>
      </c>
      <c r="G312" s="21">
        <v>287.04000000000002</v>
      </c>
      <c r="H312" s="7" t="s">
        <v>16</v>
      </c>
      <c r="I312" s="26">
        <f t="shared" si="19"/>
        <v>-2</v>
      </c>
      <c r="J312" s="27">
        <f t="shared" si="20"/>
        <v>-574.08000000000004</v>
      </c>
    </row>
    <row r="313" spans="1:10" x14ac:dyDescent="0.15">
      <c r="A313" s="7">
        <v>312</v>
      </c>
      <c r="B313" s="32" t="s">
        <v>509</v>
      </c>
      <c r="C313" s="5" t="s">
        <v>451</v>
      </c>
      <c r="D313" s="21">
        <v>250</v>
      </c>
      <c r="E313" s="22" t="s">
        <v>558</v>
      </c>
      <c r="F313" s="18">
        <v>43777</v>
      </c>
      <c r="G313" s="21">
        <v>220</v>
      </c>
      <c r="H313" s="7" t="s">
        <v>16</v>
      </c>
      <c r="I313" s="26">
        <f t="shared" si="19"/>
        <v>8</v>
      </c>
      <c r="J313" s="27">
        <f t="shared" si="20"/>
        <v>2000</v>
      </c>
    </row>
    <row r="314" spans="1:10" x14ac:dyDescent="0.15">
      <c r="A314" s="7">
        <v>313</v>
      </c>
      <c r="B314" s="32" t="s">
        <v>510</v>
      </c>
      <c r="C314" s="5" t="s">
        <v>582</v>
      </c>
      <c r="D314" s="21">
        <v>260</v>
      </c>
      <c r="E314" s="22" t="s">
        <v>596</v>
      </c>
      <c r="F314" s="18">
        <v>43811</v>
      </c>
      <c r="G314" s="21">
        <v>260</v>
      </c>
      <c r="H314" s="7" t="s">
        <v>16</v>
      </c>
      <c r="I314" s="26">
        <f t="shared" si="19"/>
        <v>12</v>
      </c>
      <c r="J314" s="27">
        <f t="shared" si="20"/>
        <v>3120</v>
      </c>
    </row>
    <row r="315" spans="1:10" x14ac:dyDescent="0.15">
      <c r="A315" s="7">
        <v>314</v>
      </c>
      <c r="B315" s="32" t="s">
        <v>511</v>
      </c>
      <c r="C315" s="5" t="s">
        <v>583</v>
      </c>
      <c r="D315" s="21">
        <v>255</v>
      </c>
      <c r="E315" s="22" t="s">
        <v>613</v>
      </c>
      <c r="F315" s="18">
        <v>43815</v>
      </c>
      <c r="G315" s="21">
        <v>217.5</v>
      </c>
      <c r="H315" s="7" t="s">
        <v>16</v>
      </c>
      <c r="I315" s="26">
        <f t="shared" si="19"/>
        <v>11</v>
      </c>
      <c r="J315" s="27">
        <f t="shared" si="20"/>
        <v>2805</v>
      </c>
    </row>
    <row r="316" spans="1:10" x14ac:dyDescent="0.15">
      <c r="A316" s="7">
        <v>315</v>
      </c>
      <c r="B316" s="32" t="s">
        <v>512</v>
      </c>
      <c r="C316" s="5" t="s">
        <v>584</v>
      </c>
      <c r="D316" s="21">
        <v>430.15</v>
      </c>
      <c r="E316" s="22" t="s">
        <v>614</v>
      </c>
      <c r="F316" s="18">
        <v>43811</v>
      </c>
      <c r="G316" s="21">
        <v>430.15</v>
      </c>
      <c r="H316" s="7" t="s">
        <v>16</v>
      </c>
      <c r="I316" s="26">
        <f t="shared" si="19"/>
        <v>0</v>
      </c>
      <c r="J316" s="27">
        <f t="shared" si="20"/>
        <v>0</v>
      </c>
    </row>
    <row r="317" spans="1:10" x14ac:dyDescent="0.15">
      <c r="A317" s="7">
        <v>316</v>
      </c>
      <c r="B317" s="32" t="s">
        <v>513</v>
      </c>
      <c r="C317" s="5" t="s">
        <v>569</v>
      </c>
      <c r="D317" s="21">
        <v>1000</v>
      </c>
      <c r="E317" s="22" t="s">
        <v>596</v>
      </c>
      <c r="F317" s="18">
        <v>43815</v>
      </c>
      <c r="G317" s="21">
        <v>1000</v>
      </c>
      <c r="H317" s="7" t="s">
        <v>16</v>
      </c>
      <c r="I317" s="26">
        <f t="shared" si="19"/>
        <v>16</v>
      </c>
      <c r="J317" s="27">
        <f t="shared" si="20"/>
        <v>16000</v>
      </c>
    </row>
    <row r="318" spans="1:10" x14ac:dyDescent="0.15">
      <c r="A318" s="7">
        <v>317</v>
      </c>
      <c r="B318" s="32" t="s">
        <v>514</v>
      </c>
      <c r="C318" s="5" t="s">
        <v>426</v>
      </c>
      <c r="D318" s="21">
        <v>131.13999999999999</v>
      </c>
      <c r="E318" s="22" t="s">
        <v>558</v>
      </c>
      <c r="F318" s="18">
        <v>43747</v>
      </c>
      <c r="G318" s="21">
        <v>131.13999999999999</v>
      </c>
      <c r="H318" s="7" t="s">
        <v>16</v>
      </c>
      <c r="I318" s="26">
        <f t="shared" si="19"/>
        <v>-22</v>
      </c>
      <c r="J318" s="27">
        <f t="shared" si="20"/>
        <v>-2885.08</v>
      </c>
    </row>
    <row r="319" spans="1:10" x14ac:dyDescent="0.15">
      <c r="A319" s="7">
        <v>318</v>
      </c>
      <c r="B319" s="32" t="s">
        <v>515</v>
      </c>
      <c r="C319" s="5" t="s">
        <v>429</v>
      </c>
      <c r="D319" s="21">
        <v>2.16</v>
      </c>
      <c r="E319" s="22" t="s">
        <v>567</v>
      </c>
      <c r="F319" s="18">
        <v>43745</v>
      </c>
      <c r="G319" s="21">
        <v>2.16</v>
      </c>
      <c r="H319" s="7" t="s">
        <v>16</v>
      </c>
      <c r="I319" s="26">
        <f t="shared" si="19"/>
        <v>11</v>
      </c>
      <c r="J319" s="27">
        <f t="shared" si="20"/>
        <v>23.76</v>
      </c>
    </row>
    <row r="320" spans="1:10" x14ac:dyDescent="0.15">
      <c r="A320" s="7">
        <v>319</v>
      </c>
      <c r="B320" s="32" t="s">
        <v>516</v>
      </c>
      <c r="C320" s="5" t="s">
        <v>323</v>
      </c>
      <c r="D320" s="21">
        <v>19.739999999999998</v>
      </c>
      <c r="E320" s="22">
        <v>43707</v>
      </c>
      <c r="F320" s="18">
        <v>43743</v>
      </c>
      <c r="G320" s="21">
        <v>19.739999999999998</v>
      </c>
      <c r="H320" s="7" t="s">
        <v>16</v>
      </c>
      <c r="I320" s="26">
        <f t="shared" si="19"/>
        <v>36</v>
      </c>
      <c r="J320" s="27">
        <f t="shared" si="20"/>
        <v>710.64</v>
      </c>
    </row>
    <row r="321" spans="1:10" x14ac:dyDescent="0.15">
      <c r="A321" s="7">
        <v>320</v>
      </c>
      <c r="B321" s="32" t="s">
        <v>517</v>
      </c>
      <c r="C321" s="5" t="s">
        <v>569</v>
      </c>
      <c r="D321" s="21">
        <v>196.64</v>
      </c>
      <c r="E321" s="22" t="s">
        <v>569</v>
      </c>
      <c r="F321" s="18">
        <v>43769</v>
      </c>
      <c r="G321" s="21">
        <v>196.64</v>
      </c>
      <c r="H321" s="7" t="s">
        <v>16</v>
      </c>
      <c r="I321" s="26">
        <f t="shared" si="19"/>
        <v>1</v>
      </c>
      <c r="J321" s="27">
        <f t="shared" si="20"/>
        <v>196.64</v>
      </c>
    </row>
    <row r="322" spans="1:10" x14ac:dyDescent="0.15">
      <c r="A322" s="7">
        <v>321</v>
      </c>
      <c r="B322" s="32" t="s">
        <v>518</v>
      </c>
      <c r="C322" s="5" t="s">
        <v>553</v>
      </c>
      <c r="D322" s="21">
        <v>662.19</v>
      </c>
      <c r="E322" s="22" t="s">
        <v>558</v>
      </c>
      <c r="F322" s="18">
        <v>43777</v>
      </c>
      <c r="G322" s="21">
        <v>652.19000000000005</v>
      </c>
      <c r="H322" s="7" t="s">
        <v>16</v>
      </c>
      <c r="I322" s="26">
        <f t="shared" si="19"/>
        <v>8</v>
      </c>
      <c r="J322" s="27">
        <f t="shared" si="20"/>
        <v>5297.52</v>
      </c>
    </row>
    <row r="323" spans="1:10" x14ac:dyDescent="0.15">
      <c r="A323" s="7">
        <v>322</v>
      </c>
      <c r="B323" s="32" t="s">
        <v>519</v>
      </c>
      <c r="C323" s="5" t="s">
        <v>564</v>
      </c>
      <c r="D323" s="21">
        <v>14392.38</v>
      </c>
      <c r="E323" s="22" t="s">
        <v>585</v>
      </c>
      <c r="F323" s="18">
        <v>43788</v>
      </c>
      <c r="G323" s="21">
        <v>14392.38</v>
      </c>
      <c r="H323" s="7" t="s">
        <v>16</v>
      </c>
      <c r="I323" s="26">
        <f t="shared" ref="I323:I357" si="21">F323-E323</f>
        <v>8</v>
      </c>
      <c r="J323" s="27">
        <f t="shared" ref="J323:J357" si="22">I323*D323</f>
        <v>115139.04</v>
      </c>
    </row>
    <row r="324" spans="1:10" x14ac:dyDescent="0.15">
      <c r="A324" s="7">
        <v>323</v>
      </c>
      <c r="B324" s="32" t="s">
        <v>520</v>
      </c>
      <c r="C324" s="5" t="s">
        <v>585</v>
      </c>
      <c r="D324" s="21">
        <v>368.7</v>
      </c>
      <c r="E324" s="22">
        <v>43810</v>
      </c>
      <c r="F324" s="18">
        <v>43794</v>
      </c>
      <c r="G324" s="21">
        <v>368.7</v>
      </c>
      <c r="H324" s="7" t="s">
        <v>16</v>
      </c>
      <c r="I324" s="26">
        <f t="shared" si="21"/>
        <v>-16</v>
      </c>
      <c r="J324" s="27">
        <f t="shared" si="22"/>
        <v>-5899.2</v>
      </c>
    </row>
    <row r="325" spans="1:10" x14ac:dyDescent="0.15">
      <c r="A325" s="7">
        <v>324</v>
      </c>
      <c r="B325" s="32" t="s">
        <v>521</v>
      </c>
      <c r="C325" s="5" t="s">
        <v>558</v>
      </c>
      <c r="D325" s="21">
        <v>3517.24</v>
      </c>
      <c r="E325" s="22" t="s">
        <v>597</v>
      </c>
      <c r="F325" s="18">
        <v>43815</v>
      </c>
      <c r="G325" s="21">
        <v>3517.24</v>
      </c>
      <c r="H325" s="7" t="s">
        <v>16</v>
      </c>
      <c r="I325" s="26">
        <f t="shared" si="21"/>
        <v>1</v>
      </c>
      <c r="J325" s="27">
        <f t="shared" si="22"/>
        <v>3517.24</v>
      </c>
    </row>
    <row r="326" spans="1:10" x14ac:dyDescent="0.15">
      <c r="A326" s="7">
        <v>325</v>
      </c>
      <c r="B326" s="32" t="s">
        <v>522</v>
      </c>
      <c r="C326" s="5" t="s">
        <v>584</v>
      </c>
      <c r="D326" s="21">
        <v>3843.18</v>
      </c>
      <c r="E326" s="22" t="s">
        <v>615</v>
      </c>
      <c r="F326" s="18">
        <v>43815</v>
      </c>
      <c r="G326" s="21">
        <v>3243.29</v>
      </c>
      <c r="H326" s="7" t="s">
        <v>16</v>
      </c>
      <c r="I326" s="26">
        <f t="shared" si="21"/>
        <v>-19</v>
      </c>
      <c r="J326" s="27">
        <f t="shared" si="22"/>
        <v>-73020.42</v>
      </c>
    </row>
    <row r="327" spans="1:10" x14ac:dyDescent="0.15">
      <c r="A327" s="7">
        <v>326</v>
      </c>
      <c r="B327" s="32" t="s">
        <v>523</v>
      </c>
      <c r="C327" s="5" t="s">
        <v>425</v>
      </c>
      <c r="D327" s="21">
        <v>151.22999999999999</v>
      </c>
      <c r="E327" s="22">
        <v>43769</v>
      </c>
      <c r="F327" s="18">
        <v>43794</v>
      </c>
      <c r="G327" s="21">
        <v>151.22999999999999</v>
      </c>
      <c r="H327" s="7" t="s">
        <v>16</v>
      </c>
      <c r="I327" s="26">
        <f t="shared" si="21"/>
        <v>25</v>
      </c>
      <c r="J327" s="27">
        <f t="shared" si="22"/>
        <v>3780.7499999999995</v>
      </c>
    </row>
    <row r="328" spans="1:10" x14ac:dyDescent="0.15">
      <c r="A328" s="7">
        <v>327</v>
      </c>
      <c r="B328" s="32" t="s">
        <v>524</v>
      </c>
      <c r="C328" s="5" t="s">
        <v>586</v>
      </c>
      <c r="D328" s="21">
        <v>9</v>
      </c>
      <c r="E328" s="22" t="s">
        <v>563</v>
      </c>
      <c r="F328" s="18">
        <v>43815</v>
      </c>
      <c r="G328" s="21">
        <v>9</v>
      </c>
      <c r="H328" s="7" t="s">
        <v>16</v>
      </c>
      <c r="I328" s="26">
        <f t="shared" si="21"/>
        <v>32</v>
      </c>
      <c r="J328" s="27">
        <f t="shared" si="22"/>
        <v>288</v>
      </c>
    </row>
    <row r="329" spans="1:10" x14ac:dyDescent="0.15">
      <c r="A329" s="7">
        <v>328</v>
      </c>
      <c r="B329" s="32" t="s">
        <v>525</v>
      </c>
      <c r="C329" s="5" t="s">
        <v>569</v>
      </c>
      <c r="D329" s="21">
        <v>2464.6799999999998</v>
      </c>
      <c r="E329" s="22" t="s">
        <v>596</v>
      </c>
      <c r="F329" s="18">
        <v>43810</v>
      </c>
      <c r="G329" s="21">
        <v>2464.6799999999998</v>
      </c>
      <c r="H329" s="7" t="s">
        <v>16</v>
      </c>
      <c r="I329" s="26">
        <f t="shared" si="21"/>
        <v>11</v>
      </c>
      <c r="J329" s="27">
        <f t="shared" si="22"/>
        <v>27111.48</v>
      </c>
    </row>
    <row r="330" spans="1:10" x14ac:dyDescent="0.15">
      <c r="A330" s="7">
        <v>329</v>
      </c>
      <c r="B330" s="32" t="s">
        <v>526</v>
      </c>
      <c r="C330" s="5" t="s">
        <v>558</v>
      </c>
      <c r="D330" s="21">
        <v>7500</v>
      </c>
      <c r="E330" s="22" t="s">
        <v>616</v>
      </c>
      <c r="F330" s="18">
        <v>43822</v>
      </c>
      <c r="G330" s="21">
        <v>7500</v>
      </c>
      <c r="H330" s="7" t="s">
        <v>16</v>
      </c>
      <c r="I330" s="26">
        <f t="shared" si="21"/>
        <v>21</v>
      </c>
      <c r="J330" s="27">
        <f t="shared" si="22"/>
        <v>157500</v>
      </c>
    </row>
    <row r="331" spans="1:10" x14ac:dyDescent="0.15">
      <c r="A331" s="7">
        <v>330</v>
      </c>
      <c r="B331" s="32" t="s">
        <v>527</v>
      </c>
      <c r="C331" s="5" t="s">
        <v>426</v>
      </c>
      <c r="D331" s="21">
        <v>12830.69</v>
      </c>
      <c r="E331" s="22" t="s">
        <v>578</v>
      </c>
      <c r="F331" s="18">
        <v>43747</v>
      </c>
      <c r="G331" s="21">
        <v>12830.69</v>
      </c>
      <c r="H331" s="7" t="s">
        <v>16</v>
      </c>
      <c r="I331" s="26">
        <f t="shared" si="21"/>
        <v>6</v>
      </c>
      <c r="J331" s="27">
        <f t="shared" si="22"/>
        <v>76984.14</v>
      </c>
    </row>
    <row r="332" spans="1:10" x14ac:dyDescent="0.15">
      <c r="A332" s="7">
        <v>331</v>
      </c>
      <c r="B332" s="32" t="s">
        <v>528</v>
      </c>
      <c r="C332" s="5" t="s">
        <v>558</v>
      </c>
      <c r="D332" s="21">
        <v>24.59</v>
      </c>
      <c r="E332" s="22" t="s">
        <v>596</v>
      </c>
      <c r="F332" s="18">
        <v>43815</v>
      </c>
      <c r="G332" s="21">
        <v>24.59</v>
      </c>
      <c r="H332" s="7" t="s">
        <v>16</v>
      </c>
      <c r="I332" s="26">
        <f t="shared" si="21"/>
        <v>16</v>
      </c>
      <c r="J332" s="27">
        <f t="shared" si="22"/>
        <v>393.44</v>
      </c>
    </row>
    <row r="333" spans="1:10" x14ac:dyDescent="0.15">
      <c r="A333" s="7">
        <v>332</v>
      </c>
      <c r="B333" s="32" t="s">
        <v>529</v>
      </c>
      <c r="C333" s="5" t="s">
        <v>558</v>
      </c>
      <c r="D333" s="21">
        <v>7500</v>
      </c>
      <c r="E333" s="22" t="s">
        <v>596</v>
      </c>
      <c r="F333" s="18">
        <v>43822</v>
      </c>
      <c r="G333" s="21">
        <v>7500</v>
      </c>
      <c r="H333" s="7" t="s">
        <v>16</v>
      </c>
      <c r="I333" s="26">
        <f t="shared" si="21"/>
        <v>23</v>
      </c>
      <c r="J333" s="27">
        <f t="shared" si="22"/>
        <v>172500</v>
      </c>
    </row>
    <row r="334" spans="1:10" x14ac:dyDescent="0.15">
      <c r="A334" s="7">
        <v>333</v>
      </c>
      <c r="B334" s="32" t="s">
        <v>530</v>
      </c>
      <c r="C334" s="5" t="s">
        <v>452</v>
      </c>
      <c r="D334" s="21">
        <v>2431.87</v>
      </c>
      <c r="E334" s="22" t="s">
        <v>617</v>
      </c>
      <c r="F334" s="18">
        <v>43745</v>
      </c>
      <c r="G334" s="21">
        <v>2048.54</v>
      </c>
      <c r="H334" s="7" t="s">
        <v>16</v>
      </c>
      <c r="I334" s="26">
        <f t="shared" si="21"/>
        <v>-9</v>
      </c>
      <c r="J334" s="27">
        <f t="shared" si="22"/>
        <v>-21886.829999999998</v>
      </c>
    </row>
    <row r="335" spans="1:10" x14ac:dyDescent="0.15">
      <c r="A335" s="7">
        <v>334</v>
      </c>
      <c r="B335" s="32" t="s">
        <v>531</v>
      </c>
      <c r="C335" s="5" t="s">
        <v>437</v>
      </c>
      <c r="D335" s="21">
        <v>1831.38</v>
      </c>
      <c r="E335" s="22">
        <v>43738</v>
      </c>
      <c r="F335" s="18">
        <v>43745</v>
      </c>
      <c r="G335" s="21">
        <v>1831.38</v>
      </c>
      <c r="H335" s="7" t="s">
        <v>16</v>
      </c>
      <c r="I335" s="26">
        <f t="shared" si="21"/>
        <v>7</v>
      </c>
      <c r="J335" s="27">
        <f t="shared" si="22"/>
        <v>12819.66</v>
      </c>
    </row>
    <row r="336" spans="1:10" x14ac:dyDescent="0.15">
      <c r="A336" s="7">
        <v>335</v>
      </c>
      <c r="B336" s="32" t="s">
        <v>532</v>
      </c>
      <c r="C336" s="5" t="s">
        <v>449</v>
      </c>
      <c r="D336" s="21">
        <v>680</v>
      </c>
      <c r="E336" s="22" t="s">
        <v>596</v>
      </c>
      <c r="F336" s="18">
        <v>43777</v>
      </c>
      <c r="G336" s="21">
        <v>680</v>
      </c>
      <c r="H336" s="7" t="s">
        <v>16</v>
      </c>
      <c r="I336" s="26">
        <f t="shared" si="21"/>
        <v>-22</v>
      </c>
      <c r="J336" s="27">
        <f t="shared" si="22"/>
        <v>-14960</v>
      </c>
    </row>
    <row r="337" spans="1:10" x14ac:dyDescent="0.15">
      <c r="A337" s="7">
        <v>336</v>
      </c>
      <c r="B337" s="32" t="s">
        <v>533</v>
      </c>
      <c r="C337" s="5" t="s">
        <v>554</v>
      </c>
      <c r="D337" s="21">
        <v>4.5</v>
      </c>
      <c r="E337" s="22" t="s">
        <v>593</v>
      </c>
      <c r="F337" s="18">
        <v>43777</v>
      </c>
      <c r="G337" s="21">
        <v>4.5</v>
      </c>
      <c r="H337" s="7" t="s">
        <v>16</v>
      </c>
      <c r="I337" s="26">
        <f t="shared" si="21"/>
        <v>14</v>
      </c>
      <c r="J337" s="27">
        <f t="shared" si="22"/>
        <v>63</v>
      </c>
    </row>
    <row r="338" spans="1:10" x14ac:dyDescent="0.15">
      <c r="A338" s="7">
        <v>337</v>
      </c>
      <c r="B338" s="32" t="s">
        <v>534</v>
      </c>
      <c r="C338" s="5" t="s">
        <v>587</v>
      </c>
      <c r="D338" s="21">
        <v>600</v>
      </c>
      <c r="E338" s="22" t="s">
        <v>558</v>
      </c>
      <c r="F338" s="18">
        <v>43815</v>
      </c>
      <c r="G338" s="21">
        <v>600</v>
      </c>
      <c r="H338" s="7" t="s">
        <v>16</v>
      </c>
      <c r="I338" s="26">
        <f t="shared" si="21"/>
        <v>46</v>
      </c>
      <c r="J338" s="27">
        <f t="shared" si="22"/>
        <v>27600</v>
      </c>
    </row>
    <row r="339" spans="1:10" x14ac:dyDescent="0.15">
      <c r="A339" s="7">
        <v>338</v>
      </c>
      <c r="B339" s="32" t="s">
        <v>535</v>
      </c>
      <c r="C339" s="5" t="s">
        <v>564</v>
      </c>
      <c r="D339" s="21">
        <v>15031.06</v>
      </c>
      <c r="E339" s="22" t="s">
        <v>585</v>
      </c>
      <c r="F339" s="18">
        <v>43788</v>
      </c>
      <c r="G339" s="21">
        <v>15031.06</v>
      </c>
      <c r="H339" s="7" t="s">
        <v>16</v>
      </c>
      <c r="I339" s="26">
        <f t="shared" si="21"/>
        <v>8</v>
      </c>
      <c r="J339" s="27">
        <f t="shared" si="22"/>
        <v>120248.48</v>
      </c>
    </row>
    <row r="340" spans="1:10" x14ac:dyDescent="0.15">
      <c r="A340" s="7">
        <v>339</v>
      </c>
      <c r="B340" s="32" t="s">
        <v>536</v>
      </c>
      <c r="C340" s="5" t="s">
        <v>558</v>
      </c>
      <c r="D340" s="21">
        <v>119.2</v>
      </c>
      <c r="E340" s="22">
        <v>43799</v>
      </c>
      <c r="F340" s="18">
        <v>43801</v>
      </c>
      <c r="G340" s="21">
        <v>119.2</v>
      </c>
      <c r="H340" s="7" t="s">
        <v>16</v>
      </c>
      <c r="I340" s="26">
        <f t="shared" si="21"/>
        <v>2</v>
      </c>
      <c r="J340" s="27">
        <f t="shared" si="22"/>
        <v>238.4</v>
      </c>
    </row>
    <row r="341" spans="1:10" x14ac:dyDescent="0.15">
      <c r="A341" s="7">
        <v>340</v>
      </c>
      <c r="B341" s="32" t="s">
        <v>537</v>
      </c>
      <c r="C341" s="5" t="s">
        <v>588</v>
      </c>
      <c r="D341" s="21">
        <v>15125</v>
      </c>
      <c r="E341" s="22" t="s">
        <v>596</v>
      </c>
      <c r="F341" s="18">
        <v>43777</v>
      </c>
      <c r="G341" s="21">
        <v>15125</v>
      </c>
      <c r="H341" s="7" t="s">
        <v>16</v>
      </c>
      <c r="I341" s="26">
        <f t="shared" si="21"/>
        <v>-22</v>
      </c>
      <c r="J341" s="27">
        <f t="shared" si="22"/>
        <v>-332750</v>
      </c>
    </row>
    <row r="342" spans="1:10" x14ac:dyDescent="0.15">
      <c r="A342" s="7">
        <v>341</v>
      </c>
      <c r="B342" s="32" t="s">
        <v>538</v>
      </c>
      <c r="C342" s="5" t="s">
        <v>578</v>
      </c>
      <c r="D342" s="21">
        <v>44299.99</v>
      </c>
      <c r="E342" s="22" t="s">
        <v>609</v>
      </c>
      <c r="F342" s="18">
        <v>43788</v>
      </c>
      <c r="G342" s="21">
        <v>44299.99</v>
      </c>
      <c r="H342" s="7" t="s">
        <v>16</v>
      </c>
      <c r="I342" s="26">
        <f t="shared" si="21"/>
        <v>16</v>
      </c>
      <c r="J342" s="27">
        <f t="shared" si="22"/>
        <v>708799.84</v>
      </c>
    </row>
    <row r="343" spans="1:10" x14ac:dyDescent="0.15">
      <c r="A343" s="7">
        <v>342</v>
      </c>
      <c r="B343" s="32" t="s">
        <v>539</v>
      </c>
      <c r="C343" s="5" t="s">
        <v>425</v>
      </c>
      <c r="D343" s="21">
        <v>15.68</v>
      </c>
      <c r="E343" s="22" t="s">
        <v>558</v>
      </c>
      <c r="F343" s="18">
        <v>43794</v>
      </c>
      <c r="G343" s="21">
        <v>15.68</v>
      </c>
      <c r="H343" s="7" t="s">
        <v>16</v>
      </c>
      <c r="I343" s="26">
        <f t="shared" si="21"/>
        <v>25</v>
      </c>
      <c r="J343" s="27">
        <f t="shared" si="22"/>
        <v>392</v>
      </c>
    </row>
    <row r="344" spans="1:10" x14ac:dyDescent="0.15">
      <c r="A344" s="7">
        <v>343</v>
      </c>
      <c r="B344" s="32" t="s">
        <v>540</v>
      </c>
      <c r="C344" s="5" t="s">
        <v>589</v>
      </c>
      <c r="D344" s="21">
        <v>311.8</v>
      </c>
      <c r="E344" s="22" t="s">
        <v>618</v>
      </c>
      <c r="F344" s="18">
        <v>43815</v>
      </c>
      <c r="G344" s="21">
        <v>273.8</v>
      </c>
      <c r="H344" s="7" t="s">
        <v>16</v>
      </c>
      <c r="I344" s="26">
        <f t="shared" si="21"/>
        <v>10</v>
      </c>
      <c r="J344" s="27">
        <f t="shared" si="22"/>
        <v>3118</v>
      </c>
    </row>
    <row r="345" spans="1:10" x14ac:dyDescent="0.15">
      <c r="A345" s="7">
        <v>344</v>
      </c>
      <c r="B345" s="32" t="s">
        <v>541</v>
      </c>
      <c r="C345" s="5" t="s">
        <v>569</v>
      </c>
      <c r="D345" s="21">
        <v>270.25</v>
      </c>
      <c r="E345" s="22">
        <v>43799</v>
      </c>
      <c r="F345" s="18">
        <v>43815</v>
      </c>
      <c r="G345" s="21">
        <v>270.25</v>
      </c>
      <c r="H345" s="7" t="s">
        <v>16</v>
      </c>
      <c r="I345" s="26">
        <f t="shared" si="21"/>
        <v>16</v>
      </c>
      <c r="J345" s="27">
        <f t="shared" si="22"/>
        <v>4324</v>
      </c>
    </row>
    <row r="346" spans="1:10" x14ac:dyDescent="0.15">
      <c r="A346" s="7">
        <v>345</v>
      </c>
      <c r="B346" s="32" t="s">
        <v>542</v>
      </c>
      <c r="C346" s="5" t="s">
        <v>590</v>
      </c>
      <c r="D346" s="21">
        <v>680</v>
      </c>
      <c r="E346" s="22">
        <v>43801</v>
      </c>
      <c r="F346" s="18">
        <v>43815</v>
      </c>
      <c r="G346" s="21">
        <v>680</v>
      </c>
      <c r="H346" s="7" t="s">
        <v>16</v>
      </c>
      <c r="I346" s="26">
        <f t="shared" si="21"/>
        <v>14</v>
      </c>
      <c r="J346" s="27">
        <f t="shared" si="22"/>
        <v>9520</v>
      </c>
    </row>
    <row r="347" spans="1:10" x14ac:dyDescent="0.15">
      <c r="A347" s="7">
        <v>346</v>
      </c>
      <c r="B347" s="32" t="s">
        <v>194</v>
      </c>
      <c r="C347" s="5" t="s">
        <v>568</v>
      </c>
      <c r="D347" s="21">
        <v>700</v>
      </c>
      <c r="E347" s="22" t="s">
        <v>596</v>
      </c>
      <c r="F347" s="18">
        <v>43815</v>
      </c>
      <c r="G347" s="21">
        <v>700</v>
      </c>
      <c r="H347" s="7" t="s">
        <v>16</v>
      </c>
      <c r="I347" s="26">
        <f t="shared" si="21"/>
        <v>16</v>
      </c>
      <c r="J347" s="27">
        <f t="shared" si="22"/>
        <v>11200</v>
      </c>
    </row>
    <row r="348" spans="1:10" x14ac:dyDescent="0.15">
      <c r="A348" s="7">
        <v>347</v>
      </c>
      <c r="B348" s="32" t="s">
        <v>543</v>
      </c>
      <c r="C348" s="5" t="s">
        <v>558</v>
      </c>
      <c r="D348" s="21">
        <v>1200</v>
      </c>
      <c r="E348" s="22" t="s">
        <v>597</v>
      </c>
      <c r="F348" s="18">
        <v>43815</v>
      </c>
      <c r="G348" s="21">
        <v>1200</v>
      </c>
      <c r="H348" s="7" t="s">
        <v>16</v>
      </c>
      <c r="I348" s="26">
        <f t="shared" si="21"/>
        <v>1</v>
      </c>
      <c r="J348" s="27">
        <f t="shared" si="22"/>
        <v>1200</v>
      </c>
    </row>
    <row r="349" spans="1:10" x14ac:dyDescent="0.15">
      <c r="A349" s="7">
        <v>348</v>
      </c>
      <c r="B349" s="32" t="s">
        <v>544</v>
      </c>
      <c r="C349" s="5" t="s">
        <v>591</v>
      </c>
      <c r="D349" s="21">
        <v>357</v>
      </c>
      <c r="E349" s="22" t="s">
        <v>619</v>
      </c>
      <c r="F349" s="18">
        <v>43745</v>
      </c>
      <c r="G349" s="21">
        <v>357</v>
      </c>
      <c r="H349" s="7" t="s">
        <v>16</v>
      </c>
      <c r="I349" s="26">
        <f t="shared" si="21"/>
        <v>-13</v>
      </c>
      <c r="J349" s="27">
        <f t="shared" si="22"/>
        <v>-4641</v>
      </c>
    </row>
    <row r="350" spans="1:10" x14ac:dyDescent="0.15">
      <c r="A350" s="7">
        <v>349</v>
      </c>
      <c r="B350" s="32" t="s">
        <v>545</v>
      </c>
      <c r="C350" s="5" t="s">
        <v>580</v>
      </c>
      <c r="D350" s="21">
        <v>700</v>
      </c>
      <c r="E350" s="22" t="s">
        <v>610</v>
      </c>
      <c r="F350" s="18">
        <v>43777</v>
      </c>
      <c r="G350" s="21">
        <v>700</v>
      </c>
      <c r="H350" s="7" t="s">
        <v>16</v>
      </c>
      <c r="I350" s="26">
        <f t="shared" si="21"/>
        <v>-20</v>
      </c>
      <c r="J350" s="27">
        <f t="shared" si="22"/>
        <v>-14000</v>
      </c>
    </row>
    <row r="351" spans="1:10" x14ac:dyDescent="0.15">
      <c r="A351" s="7">
        <v>350</v>
      </c>
      <c r="B351" s="32" t="s">
        <v>546</v>
      </c>
      <c r="C351" s="5" t="s">
        <v>555</v>
      </c>
      <c r="D351" s="21">
        <v>8519.81</v>
      </c>
      <c r="E351" s="22" t="s">
        <v>558</v>
      </c>
      <c r="F351" s="18">
        <v>43781</v>
      </c>
      <c r="G351" s="21">
        <v>8519.81</v>
      </c>
      <c r="H351" s="7" t="s">
        <v>16</v>
      </c>
      <c r="I351" s="26">
        <f t="shared" si="21"/>
        <v>12</v>
      </c>
      <c r="J351" s="27">
        <f t="shared" si="22"/>
        <v>102237.72</v>
      </c>
    </row>
    <row r="352" spans="1:10" x14ac:dyDescent="0.15">
      <c r="A352" s="7">
        <v>351</v>
      </c>
      <c r="B352" s="32" t="s">
        <v>547</v>
      </c>
      <c r="C352" s="5" t="s">
        <v>559</v>
      </c>
      <c r="D352" s="21">
        <v>1428.8</v>
      </c>
      <c r="E352" s="22" t="s">
        <v>620</v>
      </c>
      <c r="F352" s="18">
        <v>43794</v>
      </c>
      <c r="G352" s="21">
        <v>1428.8</v>
      </c>
      <c r="H352" s="7" t="s">
        <v>16</v>
      </c>
      <c r="I352" s="26">
        <f t="shared" si="21"/>
        <v>-12</v>
      </c>
      <c r="J352" s="27">
        <f t="shared" si="22"/>
        <v>-17145.599999999999</v>
      </c>
    </row>
    <row r="353" spans="1:10" x14ac:dyDescent="0.15">
      <c r="A353" s="7">
        <v>352</v>
      </c>
      <c r="B353" s="32" t="s">
        <v>548</v>
      </c>
      <c r="C353" s="5" t="s">
        <v>558</v>
      </c>
      <c r="D353" s="21">
        <v>1200</v>
      </c>
      <c r="E353" s="22" t="s">
        <v>596</v>
      </c>
      <c r="F353" s="18">
        <v>43822</v>
      </c>
      <c r="G353" s="21">
        <v>1200</v>
      </c>
      <c r="H353" s="7" t="s">
        <v>16</v>
      </c>
      <c r="I353" s="26">
        <f t="shared" si="21"/>
        <v>23</v>
      </c>
      <c r="J353" s="27">
        <f t="shared" si="22"/>
        <v>27600</v>
      </c>
    </row>
    <row r="354" spans="1:10" x14ac:dyDescent="0.15">
      <c r="A354" s="7">
        <v>353</v>
      </c>
      <c r="B354" s="32" t="s">
        <v>549</v>
      </c>
      <c r="C354" s="5" t="s">
        <v>589</v>
      </c>
      <c r="D354" s="21">
        <v>96110.8</v>
      </c>
      <c r="E354" s="22" t="s">
        <v>618</v>
      </c>
      <c r="F354" s="18">
        <v>43784</v>
      </c>
      <c r="G354" s="21">
        <v>96110.8</v>
      </c>
      <c r="H354" s="7" t="s">
        <v>16</v>
      </c>
      <c r="I354" s="26">
        <f t="shared" si="21"/>
        <v>-21</v>
      </c>
      <c r="J354" s="27">
        <f t="shared" si="22"/>
        <v>-2018326.8</v>
      </c>
    </row>
    <row r="355" spans="1:10" x14ac:dyDescent="0.15">
      <c r="A355" s="7">
        <v>354</v>
      </c>
      <c r="B355" s="32" t="s">
        <v>550</v>
      </c>
      <c r="C355" s="5" t="s">
        <v>592</v>
      </c>
      <c r="D355" s="21">
        <v>1352.05</v>
      </c>
      <c r="E355" s="22" t="s">
        <v>576</v>
      </c>
      <c r="F355" s="18">
        <v>43794</v>
      </c>
      <c r="G355" s="21">
        <v>1352.05</v>
      </c>
      <c r="H355" s="7" t="s">
        <v>16</v>
      </c>
      <c r="I355" s="26">
        <f t="shared" si="21"/>
        <v>12</v>
      </c>
      <c r="J355" s="27">
        <f t="shared" si="22"/>
        <v>16224.599999999999</v>
      </c>
    </row>
    <row r="356" spans="1:10" x14ac:dyDescent="0.15">
      <c r="A356" s="7">
        <v>355</v>
      </c>
      <c r="B356" s="32" t="s">
        <v>551</v>
      </c>
      <c r="C356" s="5" t="s">
        <v>562</v>
      </c>
      <c r="D356" s="21">
        <v>17509.439999999999</v>
      </c>
      <c r="E356" s="22" t="s">
        <v>597</v>
      </c>
      <c r="F356" s="18">
        <v>43815</v>
      </c>
      <c r="G356" s="21">
        <v>14749.44</v>
      </c>
      <c r="H356" s="7" t="s">
        <v>16</v>
      </c>
      <c r="I356" s="26">
        <f t="shared" si="21"/>
        <v>1</v>
      </c>
      <c r="J356" s="27">
        <f t="shared" si="22"/>
        <v>17509.439999999999</v>
      </c>
    </row>
    <row r="357" spans="1:10" x14ac:dyDescent="0.15">
      <c r="A357" s="7">
        <v>356</v>
      </c>
      <c r="B357" s="32" t="s">
        <v>552</v>
      </c>
      <c r="C357" s="5" t="s">
        <v>429</v>
      </c>
      <c r="D357" s="21">
        <v>327.36</v>
      </c>
      <c r="E357" s="22" t="s">
        <v>567</v>
      </c>
      <c r="F357" s="18">
        <v>43745</v>
      </c>
      <c r="G357" s="21">
        <v>327.36</v>
      </c>
      <c r="H357" s="7" t="s">
        <v>16</v>
      </c>
      <c r="I357" s="26">
        <f t="shared" si="21"/>
        <v>11</v>
      </c>
      <c r="J357" s="27">
        <f t="shared" si="22"/>
        <v>3600.96</v>
      </c>
    </row>
    <row r="358" spans="1:10" x14ac:dyDescent="0.15">
      <c r="A358" s="17"/>
      <c r="B358" s="33"/>
      <c r="C358" s="23"/>
      <c r="D358" s="24"/>
      <c r="E358" s="31"/>
      <c r="F358" s="25"/>
      <c r="G358" s="24"/>
      <c r="H358" s="17"/>
      <c r="I358" s="28"/>
      <c r="J358" s="29"/>
    </row>
    <row r="359" spans="1:10" x14ac:dyDescent="0.15">
      <c r="A359" s="17"/>
      <c r="B359" s="33"/>
      <c r="C359" s="23"/>
      <c r="D359" s="24"/>
      <c r="E359" s="31"/>
      <c r="F359" s="25"/>
      <c r="G359" s="24"/>
      <c r="H359" s="17"/>
      <c r="I359" s="28"/>
      <c r="J359" s="29"/>
    </row>
    <row r="361" spans="1:10" x14ac:dyDescent="0.15">
      <c r="D361" s="34"/>
      <c r="E361" s="35" t="s">
        <v>7</v>
      </c>
      <c r="F361" s="36"/>
      <c r="G361" s="3"/>
      <c r="H361" s="3"/>
    </row>
    <row r="362" spans="1:10" x14ac:dyDescent="0.15">
      <c r="D362" s="37" t="s">
        <v>17</v>
      </c>
      <c r="E362" s="38" t="s">
        <v>12</v>
      </c>
      <c r="F362" s="39" t="s">
        <v>19</v>
      </c>
      <c r="G362" s="15" t="s">
        <v>9</v>
      </c>
      <c r="H362" s="3"/>
    </row>
    <row r="363" spans="1:10" x14ac:dyDescent="0.15">
      <c r="D363" s="40" t="s">
        <v>13</v>
      </c>
      <c r="E363" s="41">
        <v>-6771579.2599999979</v>
      </c>
      <c r="F363" s="42">
        <v>418580.6</v>
      </c>
      <c r="G363" s="16">
        <f>GETPIVOTDATA("Somma di Ritardo Ponderato",$D$361,"Periodo","I TRIMESTRE")/GETPIVOTDATA("Somma di Importo Pagato",$D$361,"Periodo","I TRIMESTRE")</f>
        <v>-16.177479940541915</v>
      </c>
      <c r="H363" s="20"/>
    </row>
    <row r="364" spans="1:10" x14ac:dyDescent="0.15">
      <c r="D364" s="40" t="s">
        <v>14</v>
      </c>
      <c r="E364" s="41">
        <v>-10502269.1</v>
      </c>
      <c r="F364" s="42">
        <v>820074.90000000014</v>
      </c>
      <c r="G364" s="48">
        <f>E364/F364</f>
        <v>-12.806475481690756</v>
      </c>
      <c r="H364" s="20"/>
    </row>
    <row r="365" spans="1:10" x14ac:dyDescent="0.15">
      <c r="D365" s="40" t="s">
        <v>15</v>
      </c>
      <c r="E365" s="41">
        <v>-2622569.7399999998</v>
      </c>
      <c r="F365" s="42">
        <v>209688.46999999994</v>
      </c>
      <c r="G365" s="47">
        <f t="shared" ref="G365:G366" si="23">E365/F365</f>
        <v>-12.506981142072334</v>
      </c>
      <c r="I365" s="2"/>
      <c r="J365" s="2"/>
    </row>
    <row r="366" spans="1:10" x14ac:dyDescent="0.15">
      <c r="D366" s="40" t="s">
        <v>16</v>
      </c>
      <c r="E366" s="41">
        <v>-4429112.6000000006</v>
      </c>
      <c r="F366" s="42">
        <v>561299.65999999992</v>
      </c>
      <c r="G366" s="46">
        <f t="shared" si="23"/>
        <v>-7.8908164669118115</v>
      </c>
      <c r="I366" s="2"/>
      <c r="J366" s="2"/>
    </row>
    <row r="367" spans="1:10" x14ac:dyDescent="0.15">
      <c r="D367" s="43" t="s">
        <v>27</v>
      </c>
      <c r="E367" s="44">
        <v>-24325530.699999999</v>
      </c>
      <c r="F367" s="45">
        <v>2009643.63</v>
      </c>
      <c r="I367" s="2"/>
      <c r="J367" s="2"/>
    </row>
    <row r="368" spans="1:10" x14ac:dyDescent="0.15">
      <c r="I368" s="2"/>
      <c r="J368" s="2"/>
    </row>
    <row r="369" spans="9:10" x14ac:dyDescent="0.15">
      <c r="I369" s="2"/>
      <c r="J369" s="2"/>
    </row>
    <row r="370" spans="9:10" x14ac:dyDescent="0.15">
      <c r="I370" s="2"/>
      <c r="J370" s="2"/>
    </row>
  </sheetData>
  <sortState xmlns:xlrd2="http://schemas.microsoft.com/office/spreadsheetml/2017/richdata2" ref="A2:Q970">
    <sortCondition ref="A2:A970"/>
  </sortState>
  <pageMargins left="0.75" right="0.75" top="1" bottom="1" header="0.5" footer="0.5"/>
  <pageSetup paperSize="9" orientation="portrait" r:id="rId2"/>
  <ignoredErrors>
    <ignoredError sqref="B2:B7" numberStoredAsText="1"/>
    <ignoredError sqref="B61:B190 B8:B10 B11:B18 B19:B60" twoDigitTextYear="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7BDDDEF-BFEA-47AE-B804-73B43EA21B1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</vt:lpstr>
      <vt:lpstr>POPOLAZIONE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D'Alessio</dc:creator>
  <cp:lastModifiedBy>Fulvio D'Alessio</cp:lastModifiedBy>
  <dcterms:created xsi:type="dcterms:W3CDTF">2016-01-21T14:57:33Z</dcterms:created>
  <dcterms:modified xsi:type="dcterms:W3CDTF">2020-02-12T08:49:22Z</dcterms:modified>
</cp:coreProperties>
</file>