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eppi851-my.sharepoint.com/personal/fulvio_dalessio_eppi_it/Documents/Desktop/Trasparenza/"/>
    </mc:Choice>
  </mc:AlternateContent>
  <xr:revisionPtr revIDLastSave="433" documentId="8_{C50CFFA4-ED72-43DE-991C-776BFB3A580C}" xr6:coauthVersionLast="47" xr6:coauthVersionMax="47" xr10:uidLastSave="{88E72947-EB6E-4A6D-965F-532D48D14926}"/>
  <bookViews>
    <workbookView xWindow="-108" yWindow="-108" windowWidth="23256" windowHeight="12576" activeTab="1" xr2:uid="{00000000-000D-0000-FFFF-FFFF00000000}"/>
  </bookViews>
  <sheets>
    <sheet name="CALCOLO" sheetId="2" r:id="rId1"/>
    <sheet name="POPOLAZIONE" sheetId="1" r:id="rId2"/>
  </sheets>
  <definedNames>
    <definedName name="_xlnm._FilterDatabase" localSheetId="1" hidden="1">POPOLAZIONE!$A$1:$J$71</definedName>
  </definedName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1" i="1" l="1"/>
  <c r="H490" i="1"/>
  <c r="I355" i="1"/>
  <c r="J355" i="1" s="1"/>
  <c r="I356" i="1"/>
  <c r="J356" i="1" s="1"/>
  <c r="I357" i="1"/>
  <c r="J357" i="1" s="1"/>
  <c r="I358" i="1"/>
  <c r="J358" i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/>
  <c r="I366" i="1"/>
  <c r="J366" i="1" s="1"/>
  <c r="I367" i="1"/>
  <c r="J367" i="1" s="1"/>
  <c r="I368" i="1"/>
  <c r="J368" i="1" s="1"/>
  <c r="I369" i="1"/>
  <c r="J369" i="1"/>
  <c r="I370" i="1"/>
  <c r="J370" i="1"/>
  <c r="I371" i="1"/>
  <c r="J371" i="1" s="1"/>
  <c r="I372" i="1"/>
  <c r="J372" i="1" s="1"/>
  <c r="I373" i="1"/>
  <c r="J373" i="1" s="1"/>
  <c r="I374" i="1"/>
  <c r="J374" i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/>
  <c r="I382" i="1"/>
  <c r="J382" i="1" s="1"/>
  <c r="I383" i="1"/>
  <c r="J383" i="1" s="1"/>
  <c r="I384" i="1"/>
  <c r="J384" i="1" s="1"/>
  <c r="I385" i="1"/>
  <c r="J385" i="1"/>
  <c r="I386" i="1"/>
  <c r="J386" i="1"/>
  <c r="I387" i="1"/>
  <c r="J387" i="1" s="1"/>
  <c r="I388" i="1"/>
  <c r="J388" i="1" s="1"/>
  <c r="I389" i="1"/>
  <c r="J389" i="1" s="1"/>
  <c r="I390" i="1"/>
  <c r="J390" i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/>
  <c r="I398" i="1"/>
  <c r="J398" i="1" s="1"/>
  <c r="I399" i="1"/>
  <c r="J399" i="1" s="1"/>
  <c r="I400" i="1"/>
  <c r="J400" i="1" s="1"/>
  <c r="I401" i="1"/>
  <c r="J401" i="1"/>
  <c r="I402" i="1"/>
  <c r="J402" i="1"/>
  <c r="I403" i="1"/>
  <c r="J403" i="1" s="1"/>
  <c r="I404" i="1"/>
  <c r="J404" i="1" s="1"/>
  <c r="I405" i="1"/>
  <c r="J405" i="1" s="1"/>
  <c r="I406" i="1"/>
  <c r="J406" i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/>
  <c r="I414" i="1"/>
  <c r="J414" i="1" s="1"/>
  <c r="I415" i="1"/>
  <c r="J415" i="1" s="1"/>
  <c r="I416" i="1"/>
  <c r="J416" i="1" s="1"/>
  <c r="I417" i="1"/>
  <c r="J417" i="1"/>
  <c r="I418" i="1"/>
  <c r="J418" i="1"/>
  <c r="I419" i="1"/>
  <c r="J419" i="1" s="1"/>
  <c r="I420" i="1"/>
  <c r="J420" i="1" s="1"/>
  <c r="I421" i="1"/>
  <c r="J421" i="1" s="1"/>
  <c r="I422" i="1"/>
  <c r="J422" i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/>
  <c r="I430" i="1"/>
  <c r="J430" i="1" s="1"/>
  <c r="I431" i="1"/>
  <c r="J431" i="1" s="1"/>
  <c r="I432" i="1"/>
  <c r="J432" i="1" s="1"/>
  <c r="I433" i="1"/>
  <c r="J433" i="1"/>
  <c r="I434" i="1"/>
  <c r="J434" i="1"/>
  <c r="I435" i="1"/>
  <c r="J435" i="1" s="1"/>
  <c r="I436" i="1"/>
  <c r="J436" i="1" s="1"/>
  <c r="I437" i="1"/>
  <c r="J437" i="1" s="1"/>
  <c r="I438" i="1"/>
  <c r="J438" i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/>
  <c r="I446" i="1"/>
  <c r="J446" i="1" s="1"/>
  <c r="I447" i="1"/>
  <c r="J447" i="1" s="1"/>
  <c r="I448" i="1"/>
  <c r="J448" i="1" s="1"/>
  <c r="I449" i="1"/>
  <c r="J449" i="1"/>
  <c r="I450" i="1"/>
  <c r="J450" i="1"/>
  <c r="I451" i="1"/>
  <c r="J451" i="1" s="1"/>
  <c r="I452" i="1"/>
  <c r="J452" i="1" s="1"/>
  <c r="I453" i="1"/>
  <c r="J453" i="1" s="1"/>
  <c r="I454" i="1"/>
  <c r="J454" i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J460" i="1" s="1"/>
  <c r="I461" i="1"/>
  <c r="J461" i="1"/>
  <c r="I462" i="1"/>
  <c r="J462" i="1" s="1"/>
  <c r="I463" i="1"/>
  <c r="J463" i="1" s="1"/>
  <c r="I464" i="1"/>
  <c r="J464" i="1" s="1"/>
  <c r="I465" i="1"/>
  <c r="J465" i="1"/>
  <c r="I466" i="1"/>
  <c r="J466" i="1"/>
  <c r="I467" i="1"/>
  <c r="J467" i="1" s="1"/>
  <c r="I468" i="1"/>
  <c r="J468" i="1" s="1"/>
  <c r="I469" i="1"/>
  <c r="J469" i="1" s="1"/>
  <c r="I470" i="1"/>
  <c r="J470" i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/>
  <c r="I478" i="1"/>
  <c r="J478" i="1" s="1"/>
  <c r="I479" i="1"/>
  <c r="J479" i="1" s="1"/>
  <c r="I480" i="1"/>
  <c r="J480" i="1" s="1"/>
  <c r="I481" i="1"/>
  <c r="J481" i="1"/>
  <c r="I482" i="1"/>
  <c r="J482" i="1"/>
  <c r="E5" i="2" l="1"/>
  <c r="E4" i="2"/>
  <c r="E3" i="2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H489" i="1"/>
  <c r="H488" i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H487" i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61" i="1" l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36" i="1" l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35" i="1"/>
  <c r="J35" i="1" s="1"/>
  <c r="I29" i="1" l="1"/>
  <c r="J29" i="1" s="1"/>
  <c r="D7" i="2" l="1"/>
  <c r="C7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2" i="1"/>
  <c r="E7" i="2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" i="1" l="1"/>
  <c r="J2" i="1"/>
</calcChain>
</file>

<file path=xl/sharedStrings.xml><?xml version="1.0" encoding="utf-8"?>
<sst xmlns="http://schemas.openxmlformats.org/spreadsheetml/2006/main" count="2383" uniqueCount="822">
  <si>
    <t>Numero fattura</t>
  </si>
  <si>
    <t>Data fattura</t>
  </si>
  <si>
    <t>Totale fattura</t>
  </si>
  <si>
    <t>Data scadenza</t>
  </si>
  <si>
    <t>Data Pagamento</t>
  </si>
  <si>
    <t>Importo Pagato</t>
  </si>
  <si>
    <t>Dati</t>
  </si>
  <si>
    <t>RITARDO</t>
  </si>
  <si>
    <t>ITP</t>
  </si>
  <si>
    <t>Ritardo Ponderato</t>
  </si>
  <si>
    <t>TRIMESTRE</t>
  </si>
  <si>
    <t>Somma di Ritardo Ponderato</t>
  </si>
  <si>
    <t>I TRIMESTRE</t>
  </si>
  <si>
    <t>II TRIMESTRE</t>
  </si>
  <si>
    <t>III TRIMESTRE</t>
  </si>
  <si>
    <t>IV TRIMESTRE</t>
  </si>
  <si>
    <t>Periodo</t>
  </si>
  <si>
    <t>ID FATTURA</t>
  </si>
  <si>
    <t>Somma di Importo Pagato</t>
  </si>
  <si>
    <t>3301000033-1226</t>
  </si>
  <si>
    <t>3301000029-1226</t>
  </si>
  <si>
    <t>6E</t>
  </si>
  <si>
    <t>27</t>
  </si>
  <si>
    <t>11/02/2021</t>
  </si>
  <si>
    <t>31/03/2021</t>
  </si>
  <si>
    <t>Totale 2021</t>
  </si>
  <si>
    <t>3/2021</t>
  </si>
  <si>
    <t>30/04/2021</t>
  </si>
  <si>
    <t>30/06/2021</t>
  </si>
  <si>
    <t>31/07/2021</t>
  </si>
  <si>
    <t>31/08/2021</t>
  </si>
  <si>
    <t>21/06/2021</t>
  </si>
  <si>
    <t>8</t>
  </si>
  <si>
    <t>M/10301</t>
  </si>
  <si>
    <t>2870/2021</t>
  </si>
  <si>
    <t>H42433</t>
  </si>
  <si>
    <t>2021321040163</t>
  </si>
  <si>
    <t>15/12/2021</t>
  </si>
  <si>
    <t>29/11/2021</t>
  </si>
  <si>
    <t>30/11/2021</t>
  </si>
  <si>
    <t>20/10/2021</t>
  </si>
  <si>
    <t>31/10/2021</t>
  </si>
  <si>
    <t>01/12/2021</t>
  </si>
  <si>
    <t>13/12/2021</t>
  </si>
  <si>
    <t>09/12/2021</t>
  </si>
  <si>
    <t>17/01/2022</t>
  </si>
  <si>
    <t>16/12/2021</t>
  </si>
  <si>
    <t>17/12/2021</t>
  </si>
  <si>
    <t>20/11/2021</t>
  </si>
  <si>
    <t>14/01/2022</t>
  </si>
  <si>
    <t>20/12/2021</t>
  </si>
  <si>
    <t>22/12/2021</t>
  </si>
  <si>
    <t>23/12/2021</t>
  </si>
  <si>
    <t>28/12/2021</t>
  </si>
  <si>
    <t>21/12/2021</t>
  </si>
  <si>
    <t>31/12/2021</t>
  </si>
  <si>
    <t>A22PAS0000179</t>
  </si>
  <si>
    <t>A21PAS0009058</t>
  </si>
  <si>
    <t>A22PAS0000969</t>
  </si>
  <si>
    <t>0-265</t>
  </si>
  <si>
    <t>0-266</t>
  </si>
  <si>
    <t>V21PA-00483</t>
  </si>
  <si>
    <t>IIT2123024</t>
  </si>
  <si>
    <t>IIT2204241</t>
  </si>
  <si>
    <t>10/001</t>
  </si>
  <si>
    <t>944</t>
  </si>
  <si>
    <t>403</t>
  </si>
  <si>
    <t>2022321001754</t>
  </si>
  <si>
    <t>2022321004792</t>
  </si>
  <si>
    <t>34/PA</t>
  </si>
  <si>
    <t>2022/43M</t>
  </si>
  <si>
    <t>N80936</t>
  </si>
  <si>
    <t>M02965</t>
  </si>
  <si>
    <t>N43575</t>
  </si>
  <si>
    <t>G18988</t>
  </si>
  <si>
    <t>H42512</t>
  </si>
  <si>
    <t>H42530</t>
  </si>
  <si>
    <t>H42548</t>
  </si>
  <si>
    <t>T22453</t>
  </si>
  <si>
    <t>N53435</t>
  </si>
  <si>
    <t>G11345</t>
  </si>
  <si>
    <t>G11027</t>
  </si>
  <si>
    <t>T18851</t>
  </si>
  <si>
    <t>N80585</t>
  </si>
  <si>
    <t>N80757</t>
  </si>
  <si>
    <t>N80850</t>
  </si>
  <si>
    <t>N80473</t>
  </si>
  <si>
    <t>M00800</t>
  </si>
  <si>
    <t>M00583</t>
  </si>
  <si>
    <t>943/FTV</t>
  </si>
  <si>
    <t>2/2022</t>
  </si>
  <si>
    <t>004201898957</t>
  </si>
  <si>
    <t>004190085042</t>
  </si>
  <si>
    <t>004187105212</t>
  </si>
  <si>
    <t>150/2021</t>
  </si>
  <si>
    <t>13/2022</t>
  </si>
  <si>
    <t>2022P00001</t>
  </si>
  <si>
    <t>PAE0006921</t>
  </si>
  <si>
    <t>PAE0048414</t>
  </si>
  <si>
    <t>008_PA/022</t>
  </si>
  <si>
    <t>2 2022</t>
  </si>
  <si>
    <t>FTPA 42100008</t>
  </si>
  <si>
    <t>1410000445</t>
  </si>
  <si>
    <t>1410000459</t>
  </si>
  <si>
    <t>25562</t>
  </si>
  <si>
    <t>1056</t>
  </si>
  <si>
    <t>26198</t>
  </si>
  <si>
    <t>23602</t>
  </si>
  <si>
    <t>100-000000-2022-FT</t>
  </si>
  <si>
    <t>0012000496</t>
  </si>
  <si>
    <t>0012001235</t>
  </si>
  <si>
    <t>346/2022</t>
  </si>
  <si>
    <t>254/2022</t>
  </si>
  <si>
    <t>1010736461</t>
  </si>
  <si>
    <t>29/01</t>
  </si>
  <si>
    <t>FATTPA 11_21</t>
  </si>
  <si>
    <t>168</t>
  </si>
  <si>
    <t>2/2</t>
  </si>
  <si>
    <t>22/RV</t>
  </si>
  <si>
    <t>21-1170</t>
  </si>
  <si>
    <t>FATTPA 24_21</t>
  </si>
  <si>
    <t>FATTPA 1_22</t>
  </si>
  <si>
    <t>FATTPA 2_22</t>
  </si>
  <si>
    <t>000001-2021-FE</t>
  </si>
  <si>
    <t>1021319320</t>
  </si>
  <si>
    <t>1022035931</t>
  </si>
  <si>
    <t>2559</t>
  </si>
  <si>
    <t>47 FTE</t>
  </si>
  <si>
    <t>75 FTE</t>
  </si>
  <si>
    <t>91/PA</t>
  </si>
  <si>
    <t>81/PA</t>
  </si>
  <si>
    <t>325-FE</t>
  </si>
  <si>
    <t>222-FE</t>
  </si>
  <si>
    <t>223-FE</t>
  </si>
  <si>
    <t>7X03878350</t>
  </si>
  <si>
    <t>7X00404354</t>
  </si>
  <si>
    <t>1/2022</t>
  </si>
  <si>
    <t>FATTPA 3_22</t>
  </si>
  <si>
    <t>FATTPA 4_22</t>
  </si>
  <si>
    <t>FATTPA 27_22</t>
  </si>
  <si>
    <t>FATTPA 22_22</t>
  </si>
  <si>
    <t>31/01/2022</t>
  </si>
  <si>
    <t>28/02/2022</t>
  </si>
  <si>
    <t>01/02/2022</t>
  </si>
  <si>
    <t>31/03/2022</t>
  </si>
  <si>
    <t>28/01/2022</t>
  </si>
  <si>
    <t>30/12/2021</t>
  </si>
  <si>
    <t>14/12/2021</t>
  </si>
  <si>
    <t>15/01/2022</t>
  </si>
  <si>
    <t>24/02/2022</t>
  </si>
  <si>
    <t>20/03/2022</t>
  </si>
  <si>
    <t>24/03/2022</t>
  </si>
  <si>
    <t>13/01/2022</t>
  </si>
  <si>
    <t>13/02/2022</t>
  </si>
  <si>
    <t>18/02/2022</t>
  </si>
  <si>
    <t>11/02/2022</t>
  </si>
  <si>
    <t>12/04/2022</t>
  </si>
  <si>
    <t>11/03/2022</t>
  </si>
  <si>
    <t>22/02/2022</t>
  </si>
  <si>
    <t>01/01/2022</t>
  </si>
  <si>
    <t>04/02/2022</t>
  </si>
  <si>
    <t>19/01/2022</t>
  </si>
  <si>
    <t>19/02/2022</t>
  </si>
  <si>
    <t>25/02/2022</t>
  </si>
  <si>
    <t>10/02/2022</t>
  </si>
  <si>
    <t>21/02/2022</t>
  </si>
  <si>
    <t>07/02/2022</t>
  </si>
  <si>
    <t>04/03/2022</t>
  </si>
  <si>
    <t>02/02/2022</t>
  </si>
  <si>
    <t>10/03/2022</t>
  </si>
  <si>
    <t>09/03/2022</t>
  </si>
  <si>
    <t>09/02/2022</t>
  </si>
  <si>
    <t>03/02/2022</t>
  </si>
  <si>
    <t>15/02/2022</t>
  </si>
  <si>
    <t>18/01/2022</t>
  </si>
  <si>
    <t>17/03/2022</t>
  </si>
  <si>
    <t>09/01/2022</t>
  </si>
  <si>
    <t>14/02/2022</t>
  </si>
  <si>
    <t>24/01/2022</t>
  </si>
  <si>
    <t>11/01/2022</t>
  </si>
  <si>
    <t>03/03/2022</t>
  </si>
  <si>
    <t>22/01/2022</t>
  </si>
  <si>
    <t>20/02/2022</t>
  </si>
  <si>
    <t>07/03/2022</t>
  </si>
  <si>
    <t>06/12/2021</t>
  </si>
  <si>
    <t>06/02/2022</t>
  </si>
  <si>
    <t>20/01/2022</t>
  </si>
  <si>
    <t>23/01/2022</t>
  </si>
  <si>
    <t>17/02/2022</t>
  </si>
  <si>
    <t>02/03/2022</t>
  </si>
  <si>
    <t>07/12/2021</t>
  </si>
  <si>
    <t>10/01/2022</t>
  </si>
  <si>
    <t>08/02/2022</t>
  </si>
  <si>
    <t>23/02/2022</t>
  </si>
  <si>
    <t>01/04/2022</t>
  </si>
  <si>
    <t>11/12/2021</t>
  </si>
  <si>
    <t>14/03/2022</t>
  </si>
  <si>
    <t>21/03/2022</t>
  </si>
  <si>
    <t>21/04/2022</t>
  </si>
  <si>
    <t>22/03/2022</t>
  </si>
  <si>
    <t>08/03/2022</t>
  </si>
  <si>
    <t>08/04/2022</t>
  </si>
  <si>
    <t>Totale 2022</t>
  </si>
  <si>
    <t>IEN2022027682366</t>
  </si>
  <si>
    <t>23/06/2022</t>
  </si>
  <si>
    <t>30/06/2022</t>
  </si>
  <si>
    <t>223/2022</t>
  </si>
  <si>
    <t>07/04/2022</t>
  </si>
  <si>
    <t>17/05/2022</t>
  </si>
  <si>
    <t>29</t>
  </si>
  <si>
    <t>24/05/2022</t>
  </si>
  <si>
    <t>20/06/2022</t>
  </si>
  <si>
    <t>21/06/2022</t>
  </si>
  <si>
    <t>A22PAS0002694</t>
  </si>
  <si>
    <t>30/04/2022</t>
  </si>
  <si>
    <t>31/05/2022</t>
  </si>
  <si>
    <t>03/06/2022</t>
  </si>
  <si>
    <t>A22PAS0001789</t>
  </si>
  <si>
    <t>04/05/2022</t>
  </si>
  <si>
    <t>11/05/2022</t>
  </si>
  <si>
    <t>0-70</t>
  </si>
  <si>
    <t>15/04/2022</t>
  </si>
  <si>
    <t>18/05/2022</t>
  </si>
  <si>
    <t>15/05/2022</t>
  </si>
  <si>
    <t>25/05/2022</t>
  </si>
  <si>
    <t>06</t>
  </si>
  <si>
    <t>13/06/2022</t>
  </si>
  <si>
    <t>27/06/2022</t>
  </si>
  <si>
    <t>15/07/2022</t>
  </si>
  <si>
    <t>28/06/2022</t>
  </si>
  <si>
    <t>6662505095</t>
  </si>
  <si>
    <t>28/03/2022</t>
  </si>
  <si>
    <t>04/04/2022</t>
  </si>
  <si>
    <t>6662505094</t>
  </si>
  <si>
    <t>6662505241</t>
  </si>
  <si>
    <t>6662505240</t>
  </si>
  <si>
    <t>IIT2205998</t>
  </si>
  <si>
    <t>05/04/2022</t>
  </si>
  <si>
    <t>20/04/2022</t>
  </si>
  <si>
    <t>IIT2205999</t>
  </si>
  <si>
    <t>IIT2206000</t>
  </si>
  <si>
    <t>IIT2206001</t>
  </si>
  <si>
    <t>IIT2206002</t>
  </si>
  <si>
    <t>IIT2206003</t>
  </si>
  <si>
    <t>IIT2208575</t>
  </si>
  <si>
    <t>28/04/2022</t>
  </si>
  <si>
    <t>06/05/2022</t>
  </si>
  <si>
    <t>R19089-2022</t>
  </si>
  <si>
    <t>20/05/2022</t>
  </si>
  <si>
    <t>63/001</t>
  </si>
  <si>
    <t>15/03/2022</t>
  </si>
  <si>
    <t>119/001</t>
  </si>
  <si>
    <t>02/05/2022</t>
  </si>
  <si>
    <t>161/001</t>
  </si>
  <si>
    <t>13/04/2022</t>
  </si>
  <si>
    <t>13/05/2022</t>
  </si>
  <si>
    <t>19/05/2022</t>
  </si>
  <si>
    <t>16/PA</t>
  </si>
  <si>
    <t>12/05/2022</t>
  </si>
  <si>
    <t>933</t>
  </si>
  <si>
    <t>27/04/2022</t>
  </si>
  <si>
    <t>27/05/2022</t>
  </si>
  <si>
    <t>FPA 1/22</t>
  </si>
  <si>
    <t>22/04/2022</t>
  </si>
  <si>
    <t>08/05/2022</t>
  </si>
  <si>
    <t>2022321010486</t>
  </si>
  <si>
    <t>26/04/2022</t>
  </si>
  <si>
    <t>2022321008405</t>
  </si>
  <si>
    <t>01/03/2022</t>
  </si>
  <si>
    <t>2022321014660</t>
  </si>
  <si>
    <t>01/05/2022</t>
  </si>
  <si>
    <t>26/05/2022</t>
  </si>
  <si>
    <t>140</t>
  </si>
  <si>
    <t>16/05/2022</t>
  </si>
  <si>
    <t>11/2022</t>
  </si>
  <si>
    <t>01/06/2022</t>
  </si>
  <si>
    <t>01/07/2022</t>
  </si>
  <si>
    <t>09/06/2022</t>
  </si>
  <si>
    <t>V0-71521</t>
  </si>
  <si>
    <t>22/06/2022</t>
  </si>
  <si>
    <t>1/PA</t>
  </si>
  <si>
    <t>19/06/2022</t>
  </si>
  <si>
    <t>2022/202M</t>
  </si>
  <si>
    <t>2022/131M</t>
  </si>
  <si>
    <t>27184592</t>
  </si>
  <si>
    <t>11/04/2022</t>
  </si>
  <si>
    <t>06/04/2022</t>
  </si>
  <si>
    <t>F05438</t>
  </si>
  <si>
    <t>16/04/2022</t>
  </si>
  <si>
    <t>F06126</t>
  </si>
  <si>
    <t>N80070</t>
  </si>
  <si>
    <t>F11925</t>
  </si>
  <si>
    <t>14/04/2022</t>
  </si>
  <si>
    <t>H42033</t>
  </si>
  <si>
    <t>F28901</t>
  </si>
  <si>
    <t>H42149</t>
  </si>
  <si>
    <t>05/06/2022</t>
  </si>
  <si>
    <t>H42190</t>
  </si>
  <si>
    <t>T08475</t>
  </si>
  <si>
    <t>12/06/2022</t>
  </si>
  <si>
    <t>494/FTV</t>
  </si>
  <si>
    <t>06/06/2022</t>
  </si>
  <si>
    <t>15/06/2022</t>
  </si>
  <si>
    <t>380/FTV</t>
  </si>
  <si>
    <t>004208993399</t>
  </si>
  <si>
    <t>30/03/2022</t>
  </si>
  <si>
    <t>004214555340</t>
  </si>
  <si>
    <t>09/04/2022</t>
  </si>
  <si>
    <t>82PA</t>
  </si>
  <si>
    <t>81PA</t>
  </si>
  <si>
    <t>85PA</t>
  </si>
  <si>
    <t>2022P00002</t>
  </si>
  <si>
    <t>PAE0012348</t>
  </si>
  <si>
    <t>3301000184-1226</t>
  </si>
  <si>
    <t>07/05/2021</t>
  </si>
  <si>
    <t>07/06/2021</t>
  </si>
  <si>
    <t>3301000116-1226</t>
  </si>
  <si>
    <t>14/04/2021</t>
  </si>
  <si>
    <t>14/05/2021</t>
  </si>
  <si>
    <t>3301000095-1226</t>
  </si>
  <si>
    <t>3301000144-1226</t>
  </si>
  <si>
    <t>3301000148-1226</t>
  </si>
  <si>
    <t>3301000352</t>
  </si>
  <si>
    <t>03/09/2018</t>
  </si>
  <si>
    <t>139</t>
  </si>
  <si>
    <t>331589853</t>
  </si>
  <si>
    <t>329401357</t>
  </si>
  <si>
    <t>02/04/2022</t>
  </si>
  <si>
    <t>333619728</t>
  </si>
  <si>
    <t>02/06/2022</t>
  </si>
  <si>
    <t>12/PA</t>
  </si>
  <si>
    <t>30/05/2022</t>
  </si>
  <si>
    <t>9/PA</t>
  </si>
  <si>
    <t>4/PA</t>
  </si>
  <si>
    <t>10/04/2022</t>
  </si>
  <si>
    <t>FPR 1041/22</t>
  </si>
  <si>
    <t>2232000001</t>
  </si>
  <si>
    <t>19262</t>
  </si>
  <si>
    <t>18272</t>
  </si>
  <si>
    <t>18/03/2022</t>
  </si>
  <si>
    <t>10067</t>
  </si>
  <si>
    <t>0012002443</t>
  </si>
  <si>
    <t>01S620222181000102</t>
  </si>
  <si>
    <t>18/06/2022</t>
  </si>
  <si>
    <t>016X20221V6000681</t>
  </si>
  <si>
    <t>23/22SP</t>
  </si>
  <si>
    <t>29/03/2022</t>
  </si>
  <si>
    <t>29/04/2022</t>
  </si>
  <si>
    <t>09/05/2022</t>
  </si>
  <si>
    <t>1010756067</t>
  </si>
  <si>
    <t>5/01</t>
  </si>
  <si>
    <t>8/01</t>
  </si>
  <si>
    <t>FPA 4/22</t>
  </si>
  <si>
    <t>11/06/2022</t>
  </si>
  <si>
    <t>23/03/2022</t>
  </si>
  <si>
    <t>23/04/2022</t>
  </si>
  <si>
    <t>26E</t>
  </si>
  <si>
    <t>49</t>
  </si>
  <si>
    <t>113</t>
  </si>
  <si>
    <t>2/26</t>
  </si>
  <si>
    <t>13/07/2022</t>
  </si>
  <si>
    <t>17/06/2022</t>
  </si>
  <si>
    <t>3</t>
  </si>
  <si>
    <t>22-0268</t>
  </si>
  <si>
    <t>10/14</t>
  </si>
  <si>
    <t>10/10</t>
  </si>
  <si>
    <t>03/05/2022</t>
  </si>
  <si>
    <t>42</t>
  </si>
  <si>
    <t>26/06/2022</t>
  </si>
  <si>
    <t>FPA0021/2022</t>
  </si>
  <si>
    <t>5736000326</t>
  </si>
  <si>
    <t>25/03/2022</t>
  </si>
  <si>
    <t>5736000327</t>
  </si>
  <si>
    <t>5736000328</t>
  </si>
  <si>
    <t>ITPP/22/01741</t>
  </si>
  <si>
    <t>L-1935</t>
  </si>
  <si>
    <t>FATTPA 19_22</t>
  </si>
  <si>
    <t>FATTPA 16_22</t>
  </si>
  <si>
    <t>FATTPA 13_22</t>
  </si>
  <si>
    <t>FE14/22</t>
  </si>
  <si>
    <t>1022081621</t>
  </si>
  <si>
    <t>1022135249</t>
  </si>
  <si>
    <t>383</t>
  </si>
  <si>
    <t>IT91ICB2201581</t>
  </si>
  <si>
    <t>IT91ICB2209507</t>
  </si>
  <si>
    <t>IT91ICB2208229</t>
  </si>
  <si>
    <t>IT91ICB2205012</t>
  </si>
  <si>
    <t>F 578/C 2022</t>
  </si>
  <si>
    <t>F 584/C 2022</t>
  </si>
  <si>
    <t>F 589/C 2022</t>
  </si>
  <si>
    <t>F 590/C 2022</t>
  </si>
  <si>
    <t>F 591/C 2022</t>
  </si>
  <si>
    <t>F 592/C 2022</t>
  </si>
  <si>
    <t>F 593/C 2022</t>
  </si>
  <si>
    <t>F 594/C 2022</t>
  </si>
  <si>
    <t>371</t>
  </si>
  <si>
    <t>4-166</t>
  </si>
  <si>
    <t>23/05/2022</t>
  </si>
  <si>
    <t>F 1164/Q 2022</t>
  </si>
  <si>
    <t>12</t>
  </si>
  <si>
    <t>951</t>
  </si>
  <si>
    <t>7X01020503</t>
  </si>
  <si>
    <t>3/2022</t>
  </si>
  <si>
    <t>FATTPA 51_22</t>
  </si>
  <si>
    <t>FATTPA 52_22</t>
  </si>
  <si>
    <t>FATTPA 53_22</t>
  </si>
  <si>
    <t>FATTPA 57_22</t>
  </si>
  <si>
    <t>22/07/2022</t>
  </si>
  <si>
    <t>FATTPA 58_22</t>
  </si>
  <si>
    <t>95</t>
  </si>
  <si>
    <t>6/PA</t>
  </si>
  <si>
    <t>22FVD-09294</t>
  </si>
  <si>
    <t>54</t>
  </si>
  <si>
    <t>45</t>
  </si>
  <si>
    <t>1010221500000798</t>
  </si>
  <si>
    <t>1010221500000799</t>
  </si>
  <si>
    <t>1010221500003088</t>
  </si>
  <si>
    <t>6662505385</t>
  </si>
  <si>
    <t>6662505384</t>
  </si>
  <si>
    <t>0001401667</t>
  </si>
  <si>
    <t>IIT2210431</t>
  </si>
  <si>
    <t>IIT2210432</t>
  </si>
  <si>
    <t>269/001</t>
  </si>
  <si>
    <t>369/001</t>
  </si>
  <si>
    <t>317/001</t>
  </si>
  <si>
    <t>1206/2022</t>
  </si>
  <si>
    <t>14</t>
  </si>
  <si>
    <t>1245</t>
  </si>
  <si>
    <t>2020321023213</t>
  </si>
  <si>
    <t>11/22/PA</t>
  </si>
  <si>
    <t>2_2020</t>
  </si>
  <si>
    <t>V0-105313</t>
  </si>
  <si>
    <t>V0-87631</t>
  </si>
  <si>
    <t>F60649</t>
  </si>
  <si>
    <t>H42360</t>
  </si>
  <si>
    <t>H42386</t>
  </si>
  <si>
    <t>H42413</t>
  </si>
  <si>
    <t>N80656</t>
  </si>
  <si>
    <t>T19505</t>
  </si>
  <si>
    <t>T20078</t>
  </si>
  <si>
    <t>F70395</t>
  </si>
  <si>
    <t>T24384</t>
  </si>
  <si>
    <t>F38079</t>
  </si>
  <si>
    <t>F39068</t>
  </si>
  <si>
    <t>F39563</t>
  </si>
  <si>
    <t>H42207</t>
  </si>
  <si>
    <t>H42230</t>
  </si>
  <si>
    <t>H42252</t>
  </si>
  <si>
    <t>T11465</t>
  </si>
  <si>
    <t>F50674</t>
  </si>
  <si>
    <t>H42302</t>
  </si>
  <si>
    <t>H42304</t>
  </si>
  <si>
    <t>T15042</t>
  </si>
  <si>
    <t>T15567</t>
  </si>
  <si>
    <t>N80486</t>
  </si>
  <si>
    <t>N80584</t>
  </si>
  <si>
    <t xml:space="preserve">107/PA-2020 </t>
  </si>
  <si>
    <t>132/PA-2020</t>
  </si>
  <si>
    <t>129/PA-2020</t>
  </si>
  <si>
    <t>533/FTV</t>
  </si>
  <si>
    <t>4/2022</t>
  </si>
  <si>
    <t>004229784051</t>
  </si>
  <si>
    <t>004237675489</t>
  </si>
  <si>
    <t>2020VP0000281</t>
  </si>
  <si>
    <t>2022VP0000230</t>
  </si>
  <si>
    <t>80/2020</t>
  </si>
  <si>
    <t>126PA</t>
  </si>
  <si>
    <t>156PA</t>
  </si>
  <si>
    <t>97PA</t>
  </si>
  <si>
    <t>93PA</t>
  </si>
  <si>
    <t>2020P00003</t>
  </si>
  <si>
    <t>PAE0030438</t>
  </si>
  <si>
    <t>PAE0026322</t>
  </si>
  <si>
    <t>3301000257-1226</t>
  </si>
  <si>
    <t>3301000261-1226</t>
  </si>
  <si>
    <t>3301000214-1226</t>
  </si>
  <si>
    <t>32/VE</t>
  </si>
  <si>
    <t>270/2022</t>
  </si>
  <si>
    <t>217</t>
  </si>
  <si>
    <t>VP0003422020</t>
  </si>
  <si>
    <t>338592829</t>
  </si>
  <si>
    <t>337052575</t>
  </si>
  <si>
    <t>335430575</t>
  </si>
  <si>
    <t>PA 32/22</t>
  </si>
  <si>
    <t>2232000002</t>
  </si>
  <si>
    <t>32294</t>
  </si>
  <si>
    <t>33199</t>
  </si>
  <si>
    <t>19866</t>
  </si>
  <si>
    <t>34731</t>
  </si>
  <si>
    <t>579/01</t>
  </si>
  <si>
    <t>128/FE</t>
  </si>
  <si>
    <t>129/FE</t>
  </si>
  <si>
    <t>0072356469</t>
  </si>
  <si>
    <t>0073735790</t>
  </si>
  <si>
    <t>0012002138</t>
  </si>
  <si>
    <t>0012003660</t>
  </si>
  <si>
    <t>01S620222181000171</t>
  </si>
  <si>
    <t>01S620222181000292</t>
  </si>
  <si>
    <t>01S620222181000527</t>
  </si>
  <si>
    <t>01S620222181001450</t>
  </si>
  <si>
    <t>1010777103</t>
  </si>
  <si>
    <t>14/01</t>
  </si>
  <si>
    <t>67E</t>
  </si>
  <si>
    <t>49E</t>
  </si>
  <si>
    <t>68E</t>
  </si>
  <si>
    <t>612</t>
  </si>
  <si>
    <t>142</t>
  </si>
  <si>
    <t>2/27</t>
  </si>
  <si>
    <t>22-0420</t>
  </si>
  <si>
    <t>467/VENDITE</t>
  </si>
  <si>
    <t>310 08653</t>
  </si>
  <si>
    <t>P0022437</t>
  </si>
  <si>
    <t>55</t>
  </si>
  <si>
    <t>56</t>
  </si>
  <si>
    <t>57</t>
  </si>
  <si>
    <t>22-0670</t>
  </si>
  <si>
    <t>67</t>
  </si>
  <si>
    <t>1022198237</t>
  </si>
  <si>
    <t>1296</t>
  </si>
  <si>
    <t>BITL0120011796</t>
  </si>
  <si>
    <t>F 1388/C 2022</t>
  </si>
  <si>
    <t>316 FTE</t>
  </si>
  <si>
    <t>72200005</t>
  </si>
  <si>
    <t>F 2002/Q 2022</t>
  </si>
  <si>
    <t>7X02104697</t>
  </si>
  <si>
    <t>7X03266945</t>
  </si>
  <si>
    <t>5/2022</t>
  </si>
  <si>
    <t>6/2022</t>
  </si>
  <si>
    <t>FATTPA 61_22</t>
  </si>
  <si>
    <t>FATTPA 80_22</t>
  </si>
  <si>
    <t>FATTPA 81_22</t>
  </si>
  <si>
    <t>3530658</t>
  </si>
  <si>
    <t>14/PA</t>
  </si>
  <si>
    <t>182</t>
  </si>
  <si>
    <t>29/07/2022</t>
  </si>
  <si>
    <t>31/08/2022</t>
  </si>
  <si>
    <t>01/09/2022</t>
  </si>
  <si>
    <t>14/07/2022</t>
  </si>
  <si>
    <t>05/08/2022</t>
  </si>
  <si>
    <t>10/06/2022</t>
  </si>
  <si>
    <t>10/07/2022</t>
  </si>
  <si>
    <t>31/07/2022</t>
  </si>
  <si>
    <t>29/08/2022</t>
  </si>
  <si>
    <t>29/09/2022</t>
  </si>
  <si>
    <t>20/09/2022</t>
  </si>
  <si>
    <t>20/07/2022</t>
  </si>
  <si>
    <t>15/09/2022</t>
  </si>
  <si>
    <t>19/09/2022</t>
  </si>
  <si>
    <t>14/06/2022</t>
  </si>
  <si>
    <t>08/08/2022</t>
  </si>
  <si>
    <t>08/09/2022</t>
  </si>
  <si>
    <t>07/09/2022</t>
  </si>
  <si>
    <t>14/08/2022</t>
  </si>
  <si>
    <t>11/07/2022</t>
  </si>
  <si>
    <t>10/08/2022</t>
  </si>
  <si>
    <t>06/07/2022</t>
  </si>
  <si>
    <t>07/06/2022</t>
  </si>
  <si>
    <t>08/07/2022</t>
  </si>
  <si>
    <t>02/07/2020</t>
  </si>
  <si>
    <t>31/07/2020</t>
  </si>
  <si>
    <t>30/07/2020</t>
  </si>
  <si>
    <t>12/08/2022</t>
  </si>
  <si>
    <t>10/09/2022</t>
  </si>
  <si>
    <t>13/09/2022</t>
  </si>
  <si>
    <t>14/07/2020</t>
  </si>
  <si>
    <t>14/08/2020</t>
  </si>
  <si>
    <t>02/08/2022</t>
  </si>
  <si>
    <t>05/09/2022</t>
  </si>
  <si>
    <t>03/08/2022</t>
  </si>
  <si>
    <t>28/07/2022</t>
  </si>
  <si>
    <t>21/09/2022</t>
  </si>
  <si>
    <t>07/10/2022</t>
  </si>
  <si>
    <t>09/10/2022</t>
  </si>
  <si>
    <t>25/07/2022</t>
  </si>
  <si>
    <t>01/06/2020</t>
  </si>
  <si>
    <t>01/07/2020</t>
  </si>
  <si>
    <t>01/08/2020</t>
  </si>
  <si>
    <t>25/06/2020</t>
  </si>
  <si>
    <t>08/06/2022</t>
  </si>
  <si>
    <t>07/07/2022</t>
  </si>
  <si>
    <t>11/08/2022</t>
  </si>
  <si>
    <t>23/06/2020</t>
  </si>
  <si>
    <t>27/07/2022</t>
  </si>
  <si>
    <t>30/06/2020</t>
  </si>
  <si>
    <t>30/07/2022</t>
  </si>
  <si>
    <t>22/09/2022</t>
  </si>
  <si>
    <t>30/09/2022</t>
  </si>
  <si>
    <t>01/08/2022</t>
  </si>
  <si>
    <t>08/10/2022</t>
  </si>
  <si>
    <t>16/09/2022</t>
  </si>
  <si>
    <t>16/06/2022</t>
  </si>
  <si>
    <t>31/05/2020</t>
  </si>
  <si>
    <t>02/09/2022</t>
  </si>
  <si>
    <t>02/07/2022</t>
  </si>
  <si>
    <t>25/06/2022</t>
  </si>
  <si>
    <t>19/06/2020</t>
  </si>
  <si>
    <t>16/06/2020</t>
  </si>
  <si>
    <t>19/07/2022</t>
  </si>
  <si>
    <t>18/08/2022</t>
  </si>
  <si>
    <t>18/07/2022</t>
  </si>
  <si>
    <t>16/08/2022</t>
  </si>
  <si>
    <t>06/07/2020</t>
  </si>
  <si>
    <t>31/08/2020</t>
  </si>
  <si>
    <t>21/07/2022</t>
  </si>
  <si>
    <t>21/08/2022</t>
  </si>
  <si>
    <t>16/07/2022</t>
  </si>
  <si>
    <t>24/06/2022</t>
  </si>
  <si>
    <t>09/09/2022</t>
  </si>
  <si>
    <t>13/08/2022</t>
  </si>
  <si>
    <t>26/09/2022</t>
  </si>
  <si>
    <t>26/10/2022</t>
  </si>
  <si>
    <t>27/09/2022</t>
  </si>
  <si>
    <t>24/07/2022</t>
  </si>
  <si>
    <t>20/08/2022</t>
  </si>
  <si>
    <t>60</t>
  </si>
  <si>
    <t>09/11/2022</t>
  </si>
  <si>
    <t>09/12/2022</t>
  </si>
  <si>
    <t>16/12/2022</t>
  </si>
  <si>
    <t>0-223</t>
  </si>
  <si>
    <t>24/10/2022</t>
  </si>
  <si>
    <t>24/11/2022</t>
  </si>
  <si>
    <t>30/11/2022</t>
  </si>
  <si>
    <t>12/12/2022</t>
  </si>
  <si>
    <t>0-224</t>
  </si>
  <si>
    <t>0-225</t>
  </si>
  <si>
    <t>48/P22</t>
  </si>
  <si>
    <t>28/11/2022</t>
  </si>
  <si>
    <t>06/12/2022</t>
  </si>
  <si>
    <t>6662505529</t>
  </si>
  <si>
    <t>14/12/2022</t>
  </si>
  <si>
    <t>28/12/2022</t>
  </si>
  <si>
    <t>6662505528</t>
  </si>
  <si>
    <t>IIT2217467</t>
  </si>
  <si>
    <t>03/10/2022</t>
  </si>
  <si>
    <t>3569/FE/2022</t>
  </si>
  <si>
    <t>10/11/2022</t>
  </si>
  <si>
    <t>19/12/2022</t>
  </si>
  <si>
    <t>10/12/2022</t>
  </si>
  <si>
    <t>22/12/2022</t>
  </si>
  <si>
    <t>449/001</t>
  </si>
  <si>
    <t>14/10/2022</t>
  </si>
  <si>
    <t>16/11/2022</t>
  </si>
  <si>
    <t>14/11/2022</t>
  </si>
  <si>
    <t>02/12/2022</t>
  </si>
  <si>
    <t>517/001</t>
  </si>
  <si>
    <t>15/11/2022</t>
  </si>
  <si>
    <t>15/12/2022</t>
  </si>
  <si>
    <t>405/001</t>
  </si>
  <si>
    <t>05/10/2022</t>
  </si>
  <si>
    <t>2005</t>
  </si>
  <si>
    <t>04/11/2022</t>
  </si>
  <si>
    <t>21/11/2022</t>
  </si>
  <si>
    <t>04/12/2022</t>
  </si>
  <si>
    <t>1798</t>
  </si>
  <si>
    <t>14/09/2022</t>
  </si>
  <si>
    <t>10/10/2022</t>
  </si>
  <si>
    <t>999A</t>
  </si>
  <si>
    <t>27/10/2022</t>
  </si>
  <si>
    <t>07/11/2022</t>
  </si>
  <si>
    <t>FVL194</t>
  </si>
  <si>
    <t>23/11/2022</t>
  </si>
  <si>
    <t>05/12/2022</t>
  </si>
  <si>
    <t>20/12/2022</t>
  </si>
  <si>
    <t>2022321033886</t>
  </si>
  <si>
    <t>01/11/2022</t>
  </si>
  <si>
    <t>22/11/2022</t>
  </si>
  <si>
    <t>2022321036910</t>
  </si>
  <si>
    <t>01/12/2022</t>
  </si>
  <si>
    <t>01/01/2023</t>
  </si>
  <si>
    <t>29/12/2022</t>
  </si>
  <si>
    <t>2022321030504</t>
  </si>
  <si>
    <t>01/10/2022</t>
  </si>
  <si>
    <t>31/10/2022</t>
  </si>
  <si>
    <t>03/11/2022</t>
  </si>
  <si>
    <t>2022321024385</t>
  </si>
  <si>
    <t>2022321025801</t>
  </si>
  <si>
    <t>2022321027819</t>
  </si>
  <si>
    <t>V0-118353</t>
  </si>
  <si>
    <t>V0-123212</t>
  </si>
  <si>
    <t>V0-132914</t>
  </si>
  <si>
    <t>06/11/2022</t>
  </si>
  <si>
    <t>V0-147128</t>
  </si>
  <si>
    <t>07/12/2022</t>
  </si>
  <si>
    <t>V0-163539</t>
  </si>
  <si>
    <t>31/01/2023</t>
  </si>
  <si>
    <t>004264</t>
  </si>
  <si>
    <t>20/10/2022</t>
  </si>
  <si>
    <t>H42533</t>
  </si>
  <si>
    <t>18/11/2022</t>
  </si>
  <si>
    <t>25/11/2022</t>
  </si>
  <si>
    <t>H42582</t>
  </si>
  <si>
    <t>H42621</t>
  </si>
  <si>
    <t>03/12/2022</t>
  </si>
  <si>
    <t>H42654</t>
  </si>
  <si>
    <t>H42687</t>
  </si>
  <si>
    <t>E04583</t>
  </si>
  <si>
    <t>T33814</t>
  </si>
  <si>
    <t>N80776</t>
  </si>
  <si>
    <t>N80779</t>
  </si>
  <si>
    <t>N80867</t>
  </si>
  <si>
    <t>M02123</t>
  </si>
  <si>
    <t>880/FTV</t>
  </si>
  <si>
    <t>31/12/2022</t>
  </si>
  <si>
    <t>2022VP0000330</t>
  </si>
  <si>
    <t>13/10/2022</t>
  </si>
  <si>
    <t>13/11/2022</t>
  </si>
  <si>
    <t>17/11/2022</t>
  </si>
  <si>
    <t>170PA</t>
  </si>
  <si>
    <t>207PA</t>
  </si>
  <si>
    <t>223PA</t>
  </si>
  <si>
    <t>258PA</t>
  </si>
  <si>
    <t>30/12/2022</t>
  </si>
  <si>
    <t>PAE0044145</t>
  </si>
  <si>
    <t>3301000318-1226</t>
  </si>
  <si>
    <t>3301000367-1226</t>
  </si>
  <si>
    <t>3301000362-1226</t>
  </si>
  <si>
    <t>05/11/2022</t>
  </si>
  <si>
    <t>3301000385-1226</t>
  </si>
  <si>
    <t>25/10/2022</t>
  </si>
  <si>
    <t>004098FE</t>
  </si>
  <si>
    <t>FP70016</t>
  </si>
  <si>
    <t>11/11/2022</t>
  </si>
  <si>
    <t>3/B</t>
  </si>
  <si>
    <t>299</t>
  </si>
  <si>
    <t>02/11/2022</t>
  </si>
  <si>
    <t>341417947</t>
  </si>
  <si>
    <t>342882348</t>
  </si>
  <si>
    <t>340028669</t>
  </si>
  <si>
    <t>02/10/2022</t>
  </si>
  <si>
    <t>20/PA</t>
  </si>
  <si>
    <t>466</t>
  </si>
  <si>
    <t>412210988488</t>
  </si>
  <si>
    <t>19/11/2022</t>
  </si>
  <si>
    <t>412212152102</t>
  </si>
  <si>
    <t>PA 54/22</t>
  </si>
  <si>
    <t>1410001760</t>
  </si>
  <si>
    <t>1410001761</t>
  </si>
  <si>
    <t>31926</t>
  </si>
  <si>
    <t>31927</t>
  </si>
  <si>
    <t>39092</t>
  </si>
  <si>
    <t>0012005871</t>
  </si>
  <si>
    <t>0012004687</t>
  </si>
  <si>
    <t>19/08/2022</t>
  </si>
  <si>
    <t>01S620222181001566</t>
  </si>
  <si>
    <t>15/10/2022</t>
  </si>
  <si>
    <t>18/10/2022</t>
  </si>
  <si>
    <t>01S620222181001765</t>
  </si>
  <si>
    <t>17/10/2022</t>
  </si>
  <si>
    <t>01S620222181002240</t>
  </si>
  <si>
    <t>83/22SP</t>
  </si>
  <si>
    <t>73/22SP</t>
  </si>
  <si>
    <t>62/22SP</t>
  </si>
  <si>
    <t>51/22SP</t>
  </si>
  <si>
    <t>1936/2022</t>
  </si>
  <si>
    <t>04/08/2022</t>
  </si>
  <si>
    <t>1010794155</t>
  </si>
  <si>
    <t>19/10/2022</t>
  </si>
  <si>
    <t>08106/V1</t>
  </si>
  <si>
    <t>08473/V1</t>
  </si>
  <si>
    <t>12/10/2022</t>
  </si>
  <si>
    <t>FATTPA 6_22</t>
  </si>
  <si>
    <t>23/09/2022</t>
  </si>
  <si>
    <t>23/10/2022</t>
  </si>
  <si>
    <t>918/2022-LON-FAT-H</t>
  </si>
  <si>
    <t>29/11/2022</t>
  </si>
  <si>
    <t>23/12/2022</t>
  </si>
  <si>
    <t>114E</t>
  </si>
  <si>
    <t>94E</t>
  </si>
  <si>
    <t>219</t>
  </si>
  <si>
    <t>220</t>
  </si>
  <si>
    <t>64/PA</t>
  </si>
  <si>
    <t>0761</t>
  </si>
  <si>
    <t>10/25</t>
  </si>
  <si>
    <t>20/11/2022</t>
  </si>
  <si>
    <t>10/20</t>
  </si>
  <si>
    <t>3754</t>
  </si>
  <si>
    <t>96</t>
  </si>
  <si>
    <t>14/01/2023</t>
  </si>
  <si>
    <t>88</t>
  </si>
  <si>
    <t>IT05004044</t>
  </si>
  <si>
    <t>28/09/2022</t>
  </si>
  <si>
    <t>FATTPA 43_22</t>
  </si>
  <si>
    <t>31/12/2023</t>
  </si>
  <si>
    <t>FATTPA 39_22</t>
  </si>
  <si>
    <t>FATTPA 23_22</t>
  </si>
  <si>
    <t>FATTPA 26_22</t>
  </si>
  <si>
    <t>05/07/2022</t>
  </si>
  <si>
    <t>FATTPA 30_22</t>
  </si>
  <si>
    <t>FATTPA 35_22</t>
  </si>
  <si>
    <t>04/10/2022</t>
  </si>
  <si>
    <t xml:space="preserve">F 02496 22 </t>
  </si>
  <si>
    <t>1022241776</t>
  </si>
  <si>
    <t>1022300148</t>
  </si>
  <si>
    <t>2298</t>
  </si>
  <si>
    <t>22FPDPA01223</t>
  </si>
  <si>
    <t>F 2974/C 2022</t>
  </si>
  <si>
    <t>5111</t>
  </si>
  <si>
    <t>06/10/2022</t>
  </si>
  <si>
    <t>CS-0AF10-972C</t>
  </si>
  <si>
    <t>717 /FE</t>
  </si>
  <si>
    <t>F 4357/Q 2022</t>
  </si>
  <si>
    <t>2347</t>
  </si>
  <si>
    <t>8/2022</t>
  </si>
  <si>
    <t>20/01/2023</t>
  </si>
  <si>
    <t>7/2022</t>
  </si>
  <si>
    <t>FATTPA 118_22</t>
  </si>
  <si>
    <t>FATTPA 120_22</t>
  </si>
  <si>
    <t>FATTPA 119_22</t>
  </si>
  <si>
    <t>FATTPA 121_22</t>
  </si>
  <si>
    <t>FATTPA 122_22</t>
  </si>
  <si>
    <t>3714510</t>
  </si>
  <si>
    <t>2703S</t>
  </si>
  <si>
    <t>21/10/2022</t>
  </si>
  <si>
    <t>17/PA</t>
  </si>
  <si>
    <t>11/12/2022</t>
  </si>
  <si>
    <t>22-00226/PW</t>
  </si>
  <si>
    <t>22-00198/PW</t>
  </si>
  <si>
    <t>27/11/2022</t>
  </si>
  <si>
    <t>22-00209/PW</t>
  </si>
  <si>
    <t>22-24442/7C</t>
  </si>
  <si>
    <t>22-00190/PW</t>
  </si>
  <si>
    <t>30/10/2022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</si>
</sst>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8"/>
      <name val="MS Sans Serif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PT Sans"/>
      <family val="2"/>
    </font>
    <font>
      <sz val="8"/>
      <name val="PT Sans"/>
      <family val="2"/>
    </font>
    <font>
      <sz val="8"/>
      <name val="Arial"/>
    </font>
    <font>
      <b/>
      <sz val="8"/>
      <name val="Arial"/>
    </font>
    <font>
      <sz val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-0.24997711111789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164" fontId="0" fillId="0" borderId="0" xfId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6" fillId="0" borderId="0" xfId="1" applyFont="1">
      <alignment vertical="center"/>
    </xf>
    <xf numFmtId="2" fontId="6" fillId="0" borderId="0" xfId="0" applyNumberFormat="1" applyFont="1" applyAlignment="1">
      <alignment horizontal="center" vertical="center"/>
    </xf>
    <xf numFmtId="164" fontId="5" fillId="0" borderId="0" xfId="1" applyFont="1">
      <alignment vertical="center"/>
    </xf>
    <xf numFmtId="2" fontId="5" fillId="0" borderId="0" xfId="0" applyNumberFormat="1" applyFont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2" fillId="0" borderId="0" xfId="0" applyNumberFormat="1" applyFont="1">
      <alignment vertical="center"/>
    </xf>
    <xf numFmtId="0" fontId="2" fillId="0" borderId="1" xfId="1" applyNumberFormat="1" applyFont="1" applyBorder="1">
      <alignment vertical="center"/>
    </xf>
    <xf numFmtId="165" fontId="2" fillId="0" borderId="1" xfId="1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pivotButton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pivotButton="1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164" fontId="7" fillId="0" borderId="6" xfId="0" applyNumberFormat="1" applyFont="1" applyBorder="1">
      <alignment vertical="center"/>
    </xf>
    <xf numFmtId="0" fontId="7" fillId="0" borderId="7" xfId="0" applyFont="1" applyBorder="1">
      <alignment vertical="center"/>
    </xf>
    <xf numFmtId="164" fontId="7" fillId="0" borderId="8" xfId="0" applyNumberFormat="1" applyFont="1" applyBorder="1">
      <alignment vertical="center"/>
    </xf>
    <xf numFmtId="164" fontId="7" fillId="0" borderId="9" xfId="0" applyNumberFormat="1" applyFont="1" applyBorder="1">
      <alignment vertical="center"/>
    </xf>
    <xf numFmtId="2" fontId="4" fillId="0" borderId="11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164" fontId="0" fillId="0" borderId="11" xfId="1" applyFont="1" applyBorder="1" applyAlignment="1">
      <alignment vertical="center"/>
    </xf>
    <xf numFmtId="164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4" fontId="0" fillId="0" borderId="0" xfId="0" applyNumberFormat="1" applyBorder="1" applyAlignment="1">
      <alignment horizontal="center" vertical="center"/>
    </xf>
    <xf numFmtId="164" fontId="0" fillId="0" borderId="0" xfId="1" applyFont="1" applyBorder="1" applyAlignment="1">
      <alignment vertical="center"/>
    </xf>
    <xf numFmtId="165" fontId="2" fillId="0" borderId="0" xfId="1" applyNumberFormat="1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164" fontId="7" fillId="0" borderId="0" xfId="0" applyNumberFormat="1" applyFont="1" applyBorder="1">
      <alignment vertical="center"/>
    </xf>
  </cellXfs>
  <cellStyles count="3">
    <cellStyle name="Migliaia" xfId="1" builtinId="3"/>
    <cellStyle name="Normale" xfId="0" builtinId="0"/>
    <cellStyle name="Normale 2" xfId="2" xr:uid="{C560B851-F8B9-4CEF-8381-6200B8CC694C}"/>
  </cellStyles>
  <dxfs count="24"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b/>
        <strike val="0"/>
        <outline val="0"/>
        <shadow val="0"/>
        <u val="none"/>
        <vertAlign val="baseline"/>
        <sz val="8"/>
        <color auto="1"/>
        <name val="PT Sans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ssio" refreshedDate="44984.518721064815" createdVersion="8" refreshedVersion="8" minRefreshableVersion="3" recordCount="481" xr:uid="{2E0AE5C8-F638-4DC3-BC5D-120177B79EEC}">
  <cacheSource type="worksheet">
    <worksheetSource ref="A1:J482" sheet="POPOLAZIONE"/>
  </cacheSource>
  <cacheFields count="10">
    <cacheField name="ID FATTURA" numFmtId="0">
      <sharedItems containsSemiMixedTypes="0" containsString="0" containsNumber="1" containsInteger="1" minValue="1" maxValue="481"/>
    </cacheField>
    <cacheField name="Numero fattura" numFmtId="0">
      <sharedItems/>
    </cacheField>
    <cacheField name="Data fattura" numFmtId="0">
      <sharedItems/>
    </cacheField>
    <cacheField name="Totale fattura" numFmtId="0">
      <sharedItems containsSemiMixedTypes="0" containsString="0" containsNumber="1" minValue="1.6" maxValue="130410"/>
    </cacheField>
    <cacheField name="Data scadenza" numFmtId="0">
      <sharedItems containsDate="1" containsMixedTypes="1" minDate="2022-01-12T00:00:00" maxDate="1900-01-10T03:50:04"/>
    </cacheField>
    <cacheField name="Data Pagamento" numFmtId="14">
      <sharedItems/>
    </cacheField>
    <cacheField name="Importo Pagato" numFmtId="0">
      <sharedItems containsSemiMixedTypes="0" containsString="0" containsNumber="1" minValue="1.6" maxValue="130410"/>
    </cacheField>
    <cacheField name="TRIMESTRE" numFmtId="0">
      <sharedItems count="4">
        <s v="I TRIMESTRE"/>
        <s v="II TRIMESTRE"/>
        <s v="III TRIMESTRE"/>
        <s v="IV TRIMESTRE"/>
      </sharedItems>
    </cacheField>
    <cacheField name="RITARDO" numFmtId="165">
      <sharedItems containsSemiMixedTypes="0" containsString="0" containsNumber="1" containsInteger="1" minValue="-367" maxValue="348"/>
    </cacheField>
    <cacheField name="Ritardo Ponderato" numFmtId="164">
      <sharedItems containsSemiMixedTypes="0" containsString="0" containsNumber="1" minValue="-2808247.77" maxValue="1590561.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1">
  <r>
    <n v="1"/>
    <s v="A22PAS0000179"/>
    <s v="31/01/2022"/>
    <n v="191.2"/>
    <s v="28/02/2022"/>
    <s v="28/02/2022"/>
    <n v="191.2"/>
    <x v="0"/>
    <n v="0"/>
    <n v="0"/>
  </r>
  <r>
    <n v="2"/>
    <s v="A21PAS0009058"/>
    <s v="31/12/2021"/>
    <n v="524.4"/>
    <s v="31/01/2022"/>
    <s v="01/02/2022"/>
    <n v="524.4"/>
    <x v="0"/>
    <n v="1"/>
    <n v="524.4"/>
  </r>
  <r>
    <n v="3"/>
    <s v="A22PAS0000969"/>
    <s v="28/02/2022"/>
    <n v="385.6"/>
    <s v="31/03/2022"/>
    <s v="31/03/2022"/>
    <n v="385.6"/>
    <x v="0"/>
    <n v="0"/>
    <n v="0"/>
  </r>
  <r>
    <n v="4"/>
    <s v="0-265"/>
    <s v="16/12/2021"/>
    <n v="912"/>
    <s v="31/01/2022"/>
    <s v="28/01/2022"/>
    <n v="912"/>
    <x v="0"/>
    <n v="-3"/>
    <n v="-2736"/>
  </r>
  <r>
    <n v="5"/>
    <s v="0-266"/>
    <s v="16/12/2021"/>
    <n v="4200"/>
    <s v="31/01/2022"/>
    <s v="28/01/2022"/>
    <n v="4200"/>
    <x v="0"/>
    <n v="-3"/>
    <n v="-12600"/>
  </r>
  <r>
    <n v="6"/>
    <s v="V21PA-00483"/>
    <s v="30/12/2021"/>
    <n v="5000"/>
    <s v="31/01/2022"/>
    <s v="01/02/2022"/>
    <n v="5000"/>
    <x v="0"/>
    <n v="1"/>
    <n v="5000"/>
  </r>
  <r>
    <n v="7"/>
    <s v="IIT2123024"/>
    <s v="14/12/2021"/>
    <n v="19359.439999999999"/>
    <s v="15/01/2022"/>
    <s v="14/01/2022"/>
    <n v="19359.439999999999"/>
    <x v="0"/>
    <n v="-1"/>
    <n v="-19359.439999999999"/>
  </r>
  <r>
    <n v="8"/>
    <s v="IIT2204241"/>
    <s v="24/02/2022"/>
    <n v="5788.18"/>
    <s v="20/03/2022"/>
    <s v="24/03/2022"/>
    <n v="5788.18"/>
    <x v="0"/>
    <n v="4"/>
    <n v="23152.720000000001"/>
  </r>
  <r>
    <n v="9"/>
    <s v="10/001"/>
    <s v="13/01/2022"/>
    <n v="1586"/>
    <s v="13/02/2022"/>
    <s v="18/02/2022"/>
    <n v="1336"/>
    <x v="0"/>
    <n v="5"/>
    <n v="7930"/>
  </r>
  <r>
    <n v="10"/>
    <s v="944"/>
    <s v="11/02/2022"/>
    <n v="2190"/>
    <s v="12/04/2022"/>
    <s v="11/03/2022"/>
    <n v="2190"/>
    <x v="0"/>
    <n v="-32"/>
    <n v="-70080"/>
  </r>
  <r>
    <n v="11"/>
    <s v="403"/>
    <s v="22/02/2022"/>
    <n v="490.28"/>
    <s v="20/03/2022"/>
    <s v="24/03/2022"/>
    <n v="490.28"/>
    <x v="0"/>
    <n v="4"/>
    <n v="1961.12"/>
  </r>
  <r>
    <n v="12"/>
    <s v="2021321040163"/>
    <s v="01/12/2021"/>
    <n v="780"/>
    <d v="2022-01-12T00:00:00"/>
    <s v="17/01/2022"/>
    <n v="780"/>
    <x v="0"/>
    <n v="5"/>
    <n v="3900"/>
  </r>
  <r>
    <n v="13"/>
    <s v="2022321001754"/>
    <s v="01/01/2022"/>
    <n v="780"/>
    <s v="01/02/2022"/>
    <s v="04/02/2022"/>
    <n v="780"/>
    <x v="0"/>
    <n v="3"/>
    <n v="2340"/>
  </r>
  <r>
    <n v="14"/>
    <s v="2022321004792"/>
    <s v="01/02/2022"/>
    <n v="780"/>
    <s v="28/02/2022"/>
    <s v="28/02/2022"/>
    <n v="780"/>
    <x v="0"/>
    <n v="0"/>
    <n v="0"/>
  </r>
  <r>
    <n v="15"/>
    <s v="34/PA"/>
    <s v="19/01/2022"/>
    <n v="4428.1099999999997"/>
    <s v="19/02/2022"/>
    <s v="25/02/2022"/>
    <n v="3730.11"/>
    <x v="0"/>
    <n v="6"/>
    <n v="26568.659999999996"/>
  </r>
  <r>
    <n v="16"/>
    <s v="2022/43M"/>
    <s v="25/02/2022"/>
    <n v="22.95"/>
    <s v="25/02/2022"/>
    <s v="25/02/2022"/>
    <n v="22.95"/>
    <x v="0"/>
    <n v="0"/>
    <n v="0"/>
  </r>
  <r>
    <n v="17"/>
    <s v="N80936"/>
    <s v="31/12/2021"/>
    <n v="11333.01"/>
    <s v="10/02/2022"/>
    <s v="21/02/2022"/>
    <n v="11333.01"/>
    <x v="0"/>
    <n v="11"/>
    <n v="124663.11"/>
  </r>
  <r>
    <n v="18"/>
    <s v="M02965"/>
    <s v="31/12/2021"/>
    <n v="500"/>
    <s v="07/02/2022"/>
    <s v="04/03/2022"/>
    <n v="500"/>
    <x v="0"/>
    <n v="25"/>
    <n v="12500"/>
  </r>
  <r>
    <n v="19"/>
    <s v="N43575"/>
    <s v="02/02/2022"/>
    <n v="2524.5"/>
    <s v="10/03/2022"/>
    <s v="09/03/2022"/>
    <n v="2524.5"/>
    <x v="0"/>
    <n v="-1"/>
    <n v="-2524.5"/>
  </r>
  <r>
    <n v="20"/>
    <s v="G18988"/>
    <s v="31/12/2021"/>
    <n v="225"/>
    <s v="31/01/2022"/>
    <s v="21/02/2022"/>
    <n v="225"/>
    <x v="0"/>
    <n v="21"/>
    <n v="4725"/>
  </r>
  <r>
    <n v="21"/>
    <s v="H42512"/>
    <s v="31/12/2021"/>
    <n v="12052.96"/>
    <s v="04/02/2022"/>
    <s v="21/02/2022"/>
    <n v="12052.96"/>
    <x v="0"/>
    <n v="17"/>
    <n v="204900.31999999998"/>
  </r>
  <r>
    <n v="22"/>
    <s v="H42530"/>
    <s v="31/12/2021"/>
    <n v="175.97"/>
    <s v="04/02/2022"/>
    <s v="21/02/2022"/>
    <n v="175.97"/>
    <x v="0"/>
    <n v="17"/>
    <n v="2991.49"/>
  </r>
  <r>
    <n v="23"/>
    <s v="H42548"/>
    <s v="31/12/2021"/>
    <n v="117"/>
    <s v="04/02/2022"/>
    <s v="21/02/2022"/>
    <n v="117"/>
    <x v="0"/>
    <n v="17"/>
    <n v="1989"/>
  </r>
  <r>
    <n v="24"/>
    <s v="T22453"/>
    <s v="31/12/2021"/>
    <n v="343"/>
    <s v="09/02/2022"/>
    <s v="21/02/2022"/>
    <n v="343"/>
    <x v="0"/>
    <n v="12"/>
    <n v="4116"/>
  </r>
  <r>
    <n v="25"/>
    <s v="N53435"/>
    <s v="28/12/2021"/>
    <n v="2322.54"/>
    <s v="31/01/2022"/>
    <s v="03/02/2022"/>
    <n v="2322.54"/>
    <x v="0"/>
    <n v="3"/>
    <n v="6967.62"/>
  </r>
  <r>
    <n v="26"/>
    <s v="G11345"/>
    <s v="30/11/2021"/>
    <n v="479.59"/>
    <s v="31/12/2021"/>
    <s v="31/01/2022"/>
    <n v="479.59"/>
    <x v="0"/>
    <n v="31"/>
    <n v="14867.289999999999"/>
  </r>
  <r>
    <n v="27"/>
    <s v="G11027"/>
    <s v="29/11/2021"/>
    <n v="295.64"/>
    <s v="31/12/2021"/>
    <s v="31/01/2022"/>
    <n v="295.64"/>
    <x v="0"/>
    <n v="31"/>
    <n v="9164.84"/>
  </r>
  <r>
    <n v="28"/>
    <s v="H42433"/>
    <s v="30/11/2021"/>
    <n v="6673.53"/>
    <s v="31/12/2021"/>
    <s v="31/01/2022"/>
    <n v="4673.53"/>
    <x v="0"/>
    <n v="31"/>
    <n v="206879.43"/>
  </r>
  <r>
    <n v="29"/>
    <s v="T18851"/>
    <s v="30/11/2021"/>
    <n v="382"/>
    <s v="31/12/2021"/>
    <s v="31/01/2022"/>
    <n v="382"/>
    <x v="0"/>
    <n v="31"/>
    <n v="11842"/>
  </r>
  <r>
    <n v="30"/>
    <s v="N80585"/>
    <s v="31/08/2021"/>
    <n v="3926.93"/>
    <s v="30/11/2021"/>
    <s v="15/02/2022"/>
    <n v="3926.93"/>
    <x v="0"/>
    <n v="77"/>
    <n v="302373.61"/>
  </r>
  <r>
    <n v="31"/>
    <s v="N80757"/>
    <s v="31/10/2021"/>
    <n v="4910.8100000000004"/>
    <s v="31/01/2022"/>
    <s v="15/02/2022"/>
    <n v="4910.8100000000004"/>
    <x v="0"/>
    <n v="15"/>
    <n v="73662.150000000009"/>
  </r>
  <r>
    <n v="32"/>
    <s v="N80850"/>
    <s v="30/11/2021"/>
    <n v="8064.95"/>
    <s v="28/02/2022"/>
    <s v="15/02/2022"/>
    <n v="8064.95"/>
    <x v="0"/>
    <n v="-13"/>
    <n v="-104844.34999999999"/>
  </r>
  <r>
    <n v="33"/>
    <s v="N80473"/>
    <s v="30/06/2021"/>
    <n v="7992.77"/>
    <s v="31/07/2021"/>
    <s v="15/02/2022"/>
    <n v="7992.77"/>
    <x v="0"/>
    <n v="199"/>
    <n v="1590561.23"/>
  </r>
  <r>
    <n v="34"/>
    <s v="M00800"/>
    <s v="30/04/2021"/>
    <n v="2471.67"/>
    <s v="31/07/2021"/>
    <s v="15/02/2022"/>
    <n v="2471.67"/>
    <x v="0"/>
    <n v="199"/>
    <n v="491862.33"/>
  </r>
  <r>
    <n v="35"/>
    <s v="M00583"/>
    <s v="31/03/2021"/>
    <n v="6757.11"/>
    <s v="30/06/2021"/>
    <s v="15/02/2022"/>
    <n v="6757.11"/>
    <x v="0"/>
    <n v="230"/>
    <n v="1554135.2999999998"/>
  </r>
  <r>
    <n v="36"/>
    <s v="943/FTV"/>
    <s v="15/12/2021"/>
    <n v="1387.5"/>
    <s v="31/01/2022"/>
    <s v="01/02/2022"/>
    <n v="1387.5"/>
    <x v="0"/>
    <n v="1"/>
    <n v="1387.5"/>
  </r>
  <r>
    <n v="37"/>
    <s v="2/2022"/>
    <s v="18/01/2022"/>
    <n v="823.53"/>
    <s v="18/02/2022"/>
    <s v="25/02/2022"/>
    <n v="700"/>
    <x v="0"/>
    <n v="7"/>
    <n v="5764.71"/>
  </r>
  <r>
    <n v="38"/>
    <s v="004201898957"/>
    <s v="10/02/2022"/>
    <n v="871.99"/>
    <s v="17/03/2022"/>
    <s v="17/03/2022"/>
    <n v="871.99"/>
    <x v="0"/>
    <n v="0"/>
    <n v="0"/>
  </r>
  <r>
    <n v="39"/>
    <s v="004190085042"/>
    <s v="09/01/2022"/>
    <n v="941.12"/>
    <s v="14/02/2022"/>
    <s v="14/02/2022"/>
    <n v="941.12"/>
    <x v="0"/>
    <n v="0"/>
    <n v="0"/>
  </r>
  <r>
    <n v="40"/>
    <s v="004187105212"/>
    <s v="13/12/2021"/>
    <n v="999.47"/>
    <s v="17/01/2022"/>
    <s v="17/01/2022"/>
    <n v="999.47"/>
    <x v="0"/>
    <n v="0"/>
    <n v="0"/>
  </r>
  <r>
    <n v="41"/>
    <s v="150/2021"/>
    <s v="28/12/2021"/>
    <n v="1681.38"/>
    <s v="31/01/2022"/>
    <s v="01/02/2022"/>
    <n v="1681.38"/>
    <x v="0"/>
    <n v="1"/>
    <n v="1681.38"/>
  </r>
  <r>
    <n v="42"/>
    <s v="13/2022"/>
    <s v="31/01/2022"/>
    <n v="756.63"/>
    <s v="28/02/2022"/>
    <s v="28/02/2022"/>
    <n v="756.63"/>
    <x v="0"/>
    <n v="0"/>
    <n v="0"/>
  </r>
  <r>
    <n v="43"/>
    <s v="2022P00001"/>
    <s v="24/01/2022"/>
    <n v="10102"/>
    <s v="28/02/2022"/>
    <s v="28/02/2022"/>
    <n v="10102"/>
    <x v="0"/>
    <n v="0"/>
    <n v="0"/>
  </r>
  <r>
    <n v="44"/>
    <s v="PAE0006921"/>
    <s v="28/02/2022"/>
    <n v="211.66"/>
    <s v="31/03/2022"/>
    <s v="31/03/2022"/>
    <n v="211.66"/>
    <x v="0"/>
    <n v="0"/>
    <n v="0"/>
  </r>
  <r>
    <n v="45"/>
    <s v="PAE0048414"/>
    <s v="31/12/2021"/>
    <n v="238.05"/>
    <s v="31/01/2022"/>
    <s v="31/01/2022"/>
    <n v="238.05"/>
    <x v="0"/>
    <n v="0"/>
    <n v="0"/>
  </r>
  <r>
    <n v="46"/>
    <s v="008_PA/022"/>
    <s v="31/01/2022"/>
    <n v="85"/>
    <s v="28/02/2022"/>
    <s v="28/02/2022"/>
    <n v="85"/>
    <x v="0"/>
    <n v="0"/>
    <n v="0"/>
  </r>
  <r>
    <n v="47"/>
    <s v="3301000033-1226"/>
    <s v="11/01/2022"/>
    <n v="4750"/>
    <s v="11/02/2022"/>
    <s v="18/02/2022"/>
    <n v="4750"/>
    <x v="0"/>
    <n v="7"/>
    <n v="33250"/>
  </r>
  <r>
    <n v="48"/>
    <s v="3301000029-1226"/>
    <s v="11/01/2022"/>
    <n v="15135.31"/>
    <s v="11/02/2022"/>
    <s v="18/02/2022"/>
    <n v="15135.31"/>
    <x v="0"/>
    <n v="7"/>
    <n v="105947.17"/>
  </r>
  <r>
    <n v="49"/>
    <s v="2 2022"/>
    <s v="03/03/2022"/>
    <n v="3125"/>
    <d v="2022-04-03T00:00:00"/>
    <s v="11/03/2022"/>
    <n v="2500"/>
    <x v="0"/>
    <n v="-23"/>
    <n v="-71875"/>
  </r>
  <r>
    <n v="50"/>
    <s v="27"/>
    <s v="19/01/2022"/>
    <n v="3000"/>
    <s v="10/02/2022"/>
    <s v="14/02/2022"/>
    <n v="3000"/>
    <x v="0"/>
    <n v="4"/>
    <n v="12000"/>
  </r>
  <r>
    <n v="51"/>
    <s v="FTPA 42100008"/>
    <s v="22/12/2021"/>
    <n v="2064.4499999999998"/>
    <s v="22/01/2022"/>
    <s v="18/02/2022"/>
    <n v="2064.4499999999998"/>
    <x v="0"/>
    <n v="27"/>
    <n v="55740.149999999994"/>
  </r>
  <r>
    <n v="52"/>
    <s v="1410000445"/>
    <s v="24/02/2022"/>
    <n v="64.900000000000006"/>
    <s v="20/03/2022"/>
    <s v="24/03/2022"/>
    <n v="64.900000000000006"/>
    <x v="0"/>
    <n v="4"/>
    <n v="259.60000000000002"/>
  </r>
  <r>
    <n v="53"/>
    <s v="1410000459"/>
    <s v="24/02/2022"/>
    <n v="64.900000000000006"/>
    <s v="20/03/2022"/>
    <s v="24/03/2022"/>
    <n v="64.900000000000006"/>
    <x v="0"/>
    <n v="4"/>
    <n v="259.60000000000002"/>
  </r>
  <r>
    <n v="54"/>
    <s v="25562"/>
    <s v="20/12/2021"/>
    <n v="300"/>
    <s v="20/02/2022"/>
    <s v="07/03/2022"/>
    <n v="300"/>
    <x v="0"/>
    <n v="15"/>
    <n v="4500"/>
  </r>
  <r>
    <n v="55"/>
    <s v="1056"/>
    <s v="24/01/2022"/>
    <n v="300"/>
    <s v="20/03/2022"/>
    <s v="24/03/2022"/>
    <n v="300"/>
    <x v="0"/>
    <n v="4"/>
    <n v="1200"/>
  </r>
  <r>
    <n v="56"/>
    <s v="26198"/>
    <s v="21/12/2021"/>
    <n v="300"/>
    <s v="20/02/2022"/>
    <s v="18/02/2022"/>
    <n v="300"/>
    <x v="0"/>
    <n v="-2"/>
    <n v="-600"/>
  </r>
  <r>
    <n v="57"/>
    <s v="23602"/>
    <s v="06/12/2021"/>
    <n v="300"/>
    <s v="06/02/2022"/>
    <s v="14/02/2022"/>
    <n v="300"/>
    <x v="0"/>
    <n v="8"/>
    <n v="2400"/>
  </r>
  <r>
    <n v="58"/>
    <s v="100-000000-2022-FT"/>
    <s v="11/01/2022"/>
    <n v="2532"/>
    <s v="31/01/2022"/>
    <s v="01/02/2022"/>
    <n v="2532"/>
    <x v="0"/>
    <n v="1"/>
    <n v="2532"/>
  </r>
  <r>
    <n v="59"/>
    <s v="0012000496"/>
    <s v="20/01/2022"/>
    <n v="260"/>
    <s v="28/02/2022"/>
    <s v="28/02/2022"/>
    <n v="260"/>
    <x v="0"/>
    <n v="0"/>
    <n v="0"/>
  </r>
  <r>
    <n v="60"/>
    <s v="0012001235"/>
    <s v="18/02/2022"/>
    <n v="260"/>
    <s v="31/03/2022"/>
    <s v="31/03/2022"/>
    <n v="260"/>
    <x v="0"/>
    <n v="0"/>
    <n v="0"/>
  </r>
  <r>
    <n v="61"/>
    <s v="346/2022"/>
    <s v="10/02/2022"/>
    <n v="841.15"/>
    <s v="10/03/2022"/>
    <s v="10/03/2022"/>
    <n v="841.15"/>
    <x v="0"/>
    <n v="0"/>
    <n v="0"/>
  </r>
  <r>
    <n v="62"/>
    <s v="254/2022"/>
    <s v="02/02/2022"/>
    <n v="1920.39"/>
    <s v="28/02/2022"/>
    <s v="28/02/2022"/>
    <n v="1920.39"/>
    <x v="0"/>
    <n v="0"/>
    <n v="0"/>
  </r>
  <r>
    <n v="63"/>
    <s v="2870/2021"/>
    <s v="20/10/2021"/>
    <n v="5486.25"/>
    <s v="20/11/2021"/>
    <s v="14/01/2022"/>
    <n v="5486.25"/>
    <x v="0"/>
    <n v="55"/>
    <n v="301743.75"/>
  </r>
  <r>
    <n v="64"/>
    <s v="1010736461"/>
    <s v="18/01/2022"/>
    <n v="347"/>
    <s v="20/02/2022"/>
    <s v="18/02/2022"/>
    <n v="347"/>
    <x v="0"/>
    <n v="-2"/>
    <n v="-694"/>
  </r>
  <r>
    <n v="65"/>
    <s v="29/01"/>
    <s v="31/12/2021"/>
    <n v="280"/>
    <s v="31/01/2022"/>
    <s v="01/02/2022"/>
    <n v="280"/>
    <x v="0"/>
    <n v="1"/>
    <n v="280"/>
  </r>
  <r>
    <n v="66"/>
    <s v="FATTPA 11_21"/>
    <s v="23/12/2021"/>
    <n v="8500"/>
    <s v="23/01/2022"/>
    <s v="14/02/2022"/>
    <n v="8500"/>
    <x v="0"/>
    <n v="22"/>
    <n v="187000"/>
  </r>
  <r>
    <n v="67"/>
    <s v="6E"/>
    <s v="17/01/2022"/>
    <n v="1628.29"/>
    <s v="17/02/2022"/>
    <s v="18/02/2022"/>
    <n v="1371.62"/>
    <x v="0"/>
    <n v="1"/>
    <n v="1628.29"/>
  </r>
  <r>
    <n v="68"/>
    <s v="168"/>
    <s v="21/06/2021"/>
    <n v="136.63999999999999"/>
    <d v="2022-01-31T00:00:00"/>
    <s v="28/01/2022"/>
    <n v="114.24"/>
    <x v="0"/>
    <n v="-3"/>
    <n v="-409.91999999999996"/>
  </r>
  <r>
    <n v="69"/>
    <s v="8"/>
    <s v="20/01/2022"/>
    <n v="311.8"/>
    <s v="20/02/2022"/>
    <s v="25/02/2022"/>
    <n v="273.8"/>
    <x v="0"/>
    <n v="5"/>
    <n v="1559"/>
  </r>
  <r>
    <n v="70"/>
    <s v="2/2"/>
    <s v="02/02/2022"/>
    <n v="2626.42"/>
    <s v="02/03/2022"/>
    <s v="18/02/2022"/>
    <n v="2212.42"/>
    <x v="0"/>
    <n v="-12"/>
    <n v="-31517.040000000001"/>
  </r>
  <r>
    <n v="71"/>
    <s v="22/RV"/>
    <s v="28/02/2022"/>
    <n v="600"/>
    <s v="28/02/2022"/>
    <s v="17/02/2022"/>
    <n v="600"/>
    <x v="0"/>
    <n v="-11"/>
    <n v="-6600"/>
  </r>
  <r>
    <n v="72"/>
    <s v="21-1170"/>
    <s v="17/12/2021"/>
    <n v="350"/>
    <s v="31/01/2022"/>
    <s v="01/02/2022"/>
    <n v="350"/>
    <x v="0"/>
    <n v="1"/>
    <n v="350"/>
  </r>
  <r>
    <n v="73"/>
    <s v="FATTPA 24_21"/>
    <s v="07/12/2021"/>
    <n v="2007.38"/>
    <s v="10/01/2022"/>
    <s v="17/01/2022"/>
    <n v="2007.38"/>
    <x v="0"/>
    <n v="7"/>
    <n v="14051.66"/>
  </r>
  <r>
    <n v="74"/>
    <s v="FATTPA 1_22"/>
    <s v="17/01/2022"/>
    <n v="1496.72"/>
    <s v="20/02/2022"/>
    <s v="18/02/2022"/>
    <n v="1496.72"/>
    <x v="0"/>
    <n v="-2"/>
    <n v="-2993.44"/>
  </r>
  <r>
    <n v="75"/>
    <s v="FATTPA 2_22"/>
    <s v="02/02/2022"/>
    <n v="1196.72"/>
    <s v="28/02/2022"/>
    <s v="28/02/2022"/>
    <n v="1196.72"/>
    <x v="0"/>
    <n v="0"/>
    <n v="0"/>
  </r>
  <r>
    <n v="76"/>
    <s v="000001-2021-FE"/>
    <s v="23/12/2021"/>
    <n v="312"/>
    <s v="23/01/2022"/>
    <s v="14/02/2022"/>
    <n v="312"/>
    <x v="0"/>
    <n v="22"/>
    <n v="6864"/>
  </r>
  <r>
    <n v="77"/>
    <s v="1021319320"/>
    <s v="09/12/2021"/>
    <n v="478.55"/>
    <s v="15/01/2022"/>
    <s v="17/01/2022"/>
    <n v="478.55"/>
    <x v="0"/>
    <n v="2"/>
    <n v="957.1"/>
  </r>
  <r>
    <n v="78"/>
    <s v="1022035931"/>
    <s v="09/02/2022"/>
    <n v="54.3"/>
    <s v="10/03/2022"/>
    <s v="10/03/2022"/>
    <n v="54.3"/>
    <x v="0"/>
    <n v="0"/>
    <n v="0"/>
  </r>
  <r>
    <n v="79"/>
    <s v="2559"/>
    <s v="20/12/2021"/>
    <n v="15002"/>
    <s v="31/01/2022"/>
    <s v="14/02/2022"/>
    <n v="15002"/>
    <x v="0"/>
    <n v="14"/>
    <n v="210028"/>
  </r>
  <r>
    <n v="80"/>
    <s v="M/10301"/>
    <s v="15/12/2021"/>
    <n v="2101.09"/>
    <s v="15/12/2021"/>
    <s v="17/01/2022"/>
    <n v="20.29"/>
    <x v="0"/>
    <n v="33"/>
    <n v="69335.97"/>
  </r>
  <r>
    <n v="81"/>
    <s v="47 FTE"/>
    <s v="08/02/2022"/>
    <n v="2398"/>
    <s v="10/03/2022"/>
    <s v="10/03/2022"/>
    <n v="2398"/>
    <x v="0"/>
    <n v="0"/>
    <n v="0"/>
  </r>
  <r>
    <n v="82"/>
    <s v="75 FTE"/>
    <s v="28/02/2022"/>
    <n v="2920"/>
    <s v="31/03/2022"/>
    <s v="31/03/2022"/>
    <n v="2920"/>
    <x v="0"/>
    <n v="0"/>
    <n v="0"/>
  </r>
  <r>
    <n v="83"/>
    <s v="91/PA"/>
    <s v="23/02/2022"/>
    <n v="323.45"/>
    <s v="31/03/2022"/>
    <s v="31/03/2022"/>
    <n v="323.45"/>
    <x v="0"/>
    <n v="0"/>
    <n v="0"/>
  </r>
  <r>
    <n v="84"/>
    <s v="81/PA"/>
    <s v="18/02/2022"/>
    <n v="335.45"/>
    <s v="20/03/2022"/>
    <s v="24/03/2022"/>
    <n v="335.45"/>
    <x v="0"/>
    <n v="4"/>
    <n v="1341.8"/>
  </r>
  <r>
    <n v="85"/>
    <s v="325-FE"/>
    <s v="25/02/2022"/>
    <n v="130"/>
    <s v="01/04/2022"/>
    <s v="24/02/2022"/>
    <n v="130"/>
    <x v="0"/>
    <n v="-36"/>
    <n v="-4680"/>
  </r>
  <r>
    <n v="86"/>
    <s v="222-FE"/>
    <s v="14/02/2022"/>
    <n v="130"/>
    <s v="14/02/2022"/>
    <s v="10/02/2022"/>
    <n v="130"/>
    <x v="0"/>
    <n v="-4"/>
    <n v="-520"/>
  </r>
  <r>
    <n v="87"/>
    <s v="223-FE"/>
    <s v="14/02/2022"/>
    <n v="130"/>
    <s v="14/02/2022"/>
    <s v="10/02/2022"/>
    <n v="130"/>
    <x v="0"/>
    <n v="-4"/>
    <n v="-520"/>
  </r>
  <r>
    <n v="88"/>
    <s v="7X03878350"/>
    <s v="11/12/2021"/>
    <n v="756.48"/>
    <s v="10/01/2022"/>
    <s v="17/01/2022"/>
    <n v="756.48"/>
    <x v="0"/>
    <n v="7"/>
    <n v="5295.3600000000006"/>
  </r>
  <r>
    <n v="89"/>
    <s v="7X00404354"/>
    <s v="10/02/2022"/>
    <n v="806.91"/>
    <s v="11/03/2022"/>
    <s v="14/03/2022"/>
    <n v="806.91"/>
    <x v="0"/>
    <n v="3"/>
    <n v="2420.73"/>
  </r>
  <r>
    <n v="90"/>
    <s v="2/2022"/>
    <s v="21/03/2022"/>
    <n v="93221.87"/>
    <s v="21/04/2022"/>
    <s v="22/03/2022"/>
    <n v="93221.87"/>
    <x v="0"/>
    <n v="-30"/>
    <n v="-2796656.0999999996"/>
  </r>
  <r>
    <n v="91"/>
    <s v="1/2022"/>
    <s v="13/01/2022"/>
    <n v="75000"/>
    <s v="13/02/2022"/>
    <s v="14/01/2022"/>
    <n v="75000"/>
    <x v="0"/>
    <n v="-30"/>
    <n v="-2250000"/>
  </r>
  <r>
    <n v="92"/>
    <s v="3/2021"/>
    <s v="11/02/2021"/>
    <n v="99184.29"/>
    <d v="2022-02-10T00:00:00"/>
    <s v="11/02/2022"/>
    <n v="49592.14"/>
    <x v="0"/>
    <n v="1"/>
    <n v="99184.29"/>
  </r>
  <r>
    <n v="93"/>
    <s v="FATTPA 3_22"/>
    <s v="13/01/2022"/>
    <n v="24170.05"/>
    <s v="13/02/2022"/>
    <s v="28/01/2022"/>
    <n v="20360.14"/>
    <x v="0"/>
    <n v="-16"/>
    <n v="-386720.8"/>
  </r>
  <r>
    <n v="94"/>
    <s v="FATTPA 4_22"/>
    <s v="13/01/2022"/>
    <n v="2442.46"/>
    <s v="13/02/2022"/>
    <s v="28/01/2022"/>
    <n v="2118.46"/>
    <x v="0"/>
    <n v="-16"/>
    <n v="-39079.360000000001"/>
  </r>
  <r>
    <n v="95"/>
    <s v="FATTPA 2_22"/>
    <s v="13/01/2022"/>
    <n v="634.4"/>
    <s v="13/02/2022"/>
    <s v="28/01/2022"/>
    <n v="534.4"/>
    <x v="0"/>
    <n v="-16"/>
    <n v="-10150.4"/>
  </r>
  <r>
    <n v="96"/>
    <s v="FATTPA 1_22"/>
    <s v="13/01/2022"/>
    <n v="22117.47"/>
    <s v="13/02/2022"/>
    <s v="28/01/2022"/>
    <n v="19183.52"/>
    <x v="0"/>
    <n v="-16"/>
    <n v="-353879.52"/>
  </r>
  <r>
    <n v="97"/>
    <s v="FATTPA 27_22"/>
    <s v="08/03/2022"/>
    <n v="53039.26"/>
    <s v="08/04/2022"/>
    <s v="11/03/2022"/>
    <n v="44678.720000000001"/>
    <x v="0"/>
    <n v="-28"/>
    <n v="-1485099.28"/>
  </r>
  <r>
    <n v="98"/>
    <s v="FATTPA 22_22"/>
    <s v="09/02/2022"/>
    <n v="1903.2"/>
    <s v="09/03/2022"/>
    <s v="25/02/2022"/>
    <n v="1603.2"/>
    <x v="0"/>
    <n v="-12"/>
    <n v="-22838.400000000001"/>
  </r>
  <r>
    <n v="99"/>
    <s v="IEN2022027682366"/>
    <s v="23/06/2022"/>
    <n v="218.36"/>
    <s v="23/06/2022"/>
    <s v="30/06/2022"/>
    <n v="218.36"/>
    <x v="1"/>
    <n v="7"/>
    <n v="1528.52"/>
  </r>
  <r>
    <n v="100"/>
    <s v="223/2022"/>
    <s v="17/03/2022"/>
    <n v="19754.689999999999"/>
    <s v="17/05/2022"/>
    <s v="17/05/2022"/>
    <n v="19754.689999999999"/>
    <x v="1"/>
    <n v="0"/>
    <n v="0"/>
  </r>
  <r>
    <n v="101"/>
    <s v="29"/>
    <s v="24/05/2022"/>
    <n v="165"/>
    <s v="20/06/2022"/>
    <s v="21/06/2022"/>
    <n v="165"/>
    <x v="1"/>
    <n v="1"/>
    <n v="165"/>
  </r>
  <r>
    <n v="102"/>
    <s v="A22PAS0002694"/>
    <s v="30/04/2022"/>
    <n v="263.60000000000002"/>
    <s v="31/05/2022"/>
    <s v="03/06/2022"/>
    <n v="263.60000000000002"/>
    <x v="1"/>
    <n v="3"/>
    <n v="790.80000000000007"/>
  </r>
  <r>
    <n v="103"/>
    <s v="A22PAS0001789"/>
    <s v="31/03/2022"/>
    <n v="7498.8"/>
    <s v="30/04/2022"/>
    <s v="11/05/2022"/>
    <n v="7448"/>
    <x v="1"/>
    <n v="11"/>
    <n v="82486.8"/>
  </r>
  <r>
    <n v="104"/>
    <s v="0-70"/>
    <s v="15/04/2022"/>
    <n v="7560"/>
    <s v="15/05/2022"/>
    <s v="25/05/2022"/>
    <n v="7560"/>
    <x v="1"/>
    <n v="10"/>
    <n v="75600"/>
  </r>
  <r>
    <n v="105"/>
    <s v="06"/>
    <s v="13/06/2022"/>
    <n v="10322.530000000001"/>
    <s v="15/07/2022"/>
    <s v="28/06/2022"/>
    <n v="8704.73"/>
    <x v="1"/>
    <n v="-17"/>
    <n v="-175483.01"/>
  </r>
  <r>
    <n v="106"/>
    <s v="6662505095"/>
    <s v="28/02/2022"/>
    <n v="16208.99"/>
    <s v="28/03/2022"/>
    <s v="04/04/2022"/>
    <n v="16208.99"/>
    <x v="1"/>
    <n v="7"/>
    <n v="113462.93"/>
  </r>
  <r>
    <n v="107"/>
    <s v="6662505094"/>
    <s v="28/02/2022"/>
    <n v="114.3"/>
    <s v="28/03/2022"/>
    <s v="04/04/2022"/>
    <n v="114.3"/>
    <x v="1"/>
    <n v="7"/>
    <n v="800.1"/>
  </r>
  <r>
    <n v="108"/>
    <s v="6662505241"/>
    <s v="31/05/2022"/>
    <n v="16889.63"/>
    <s v="30/06/2022"/>
    <s v="27/06/2022"/>
    <n v="16889.63"/>
    <x v="1"/>
    <n v="-3"/>
    <n v="-50668.89"/>
  </r>
  <r>
    <n v="109"/>
    <s v="6662505240"/>
    <s v="31/05/2022"/>
    <n v="116.78"/>
    <s v="30/06/2022"/>
    <s v="27/06/2022"/>
    <n v="116.78"/>
    <x v="1"/>
    <n v="-3"/>
    <n v="-350.34000000000003"/>
  </r>
  <r>
    <n v="110"/>
    <s v="IIT2205998"/>
    <s v="22/03/2022"/>
    <n v="13660.55"/>
    <s v="20/04/2022"/>
    <s v="20/04/2022"/>
    <n v="13660.55"/>
    <x v="1"/>
    <n v="0"/>
    <n v="0"/>
  </r>
  <r>
    <n v="111"/>
    <s v="IIT2205999"/>
    <s v="22/03/2022"/>
    <n v="13705.58"/>
    <s v="20/04/2022"/>
    <s v="20/04/2022"/>
    <n v="13705.58"/>
    <x v="1"/>
    <n v="0"/>
    <n v="0"/>
  </r>
  <r>
    <n v="112"/>
    <s v="IIT2206000"/>
    <s v="22/03/2022"/>
    <n v="13563.04"/>
    <s v="20/04/2022"/>
    <s v="20/04/2022"/>
    <n v="13563.04"/>
    <x v="1"/>
    <n v="0"/>
    <n v="0"/>
  </r>
  <r>
    <n v="113"/>
    <s v="IIT2206001"/>
    <s v="22/03/2022"/>
    <n v="9326.27"/>
    <s v="20/04/2022"/>
    <s v="20/04/2022"/>
    <n v="9326.27"/>
    <x v="1"/>
    <n v="0"/>
    <n v="0"/>
  </r>
  <r>
    <n v="114"/>
    <s v="IIT2206002"/>
    <s v="22/03/2022"/>
    <n v="9367.36"/>
    <s v="20/04/2022"/>
    <s v="20/04/2022"/>
    <n v="9367.36"/>
    <x v="1"/>
    <n v="0"/>
    <n v="0"/>
  </r>
  <r>
    <n v="115"/>
    <s v="IIT2206003"/>
    <s v="22/03/2022"/>
    <n v="9265.85"/>
    <s v="20/04/2022"/>
    <s v="20/04/2022"/>
    <n v="9265.85"/>
    <x v="1"/>
    <n v="0"/>
    <n v="0"/>
  </r>
  <r>
    <n v="116"/>
    <s v="IIT2208575"/>
    <s v="28/04/2022"/>
    <n v="533.55999999999995"/>
    <s v="31/05/2022"/>
    <s v="31/05/2022"/>
    <n v="533.55999999999995"/>
    <x v="1"/>
    <n v="0"/>
    <n v="0"/>
  </r>
  <r>
    <n v="117"/>
    <s v="R19089-2022"/>
    <s v="20/05/2022"/>
    <n v="464.27"/>
    <s v="20/06/2022"/>
    <s v="21/06/2022"/>
    <n v="464.27"/>
    <x v="1"/>
    <n v="1"/>
    <n v="464.27"/>
  </r>
  <r>
    <n v="118"/>
    <s v="63/001"/>
    <s v="15/02/2022"/>
    <n v="1586"/>
    <s v="15/03/2022"/>
    <s v="04/04/2022"/>
    <n v="1336"/>
    <x v="1"/>
    <n v="20"/>
    <n v="31720"/>
  </r>
  <r>
    <n v="119"/>
    <s v="119/001"/>
    <s v="15/03/2022"/>
    <n v="1586"/>
    <s v="15/04/2022"/>
    <s v="02/05/2022"/>
    <n v="1336"/>
    <x v="1"/>
    <n v="17"/>
    <n v="26962"/>
  </r>
  <r>
    <n v="120"/>
    <s v="161/001"/>
    <s v="13/04/2022"/>
    <n v="1586"/>
    <s v="13/05/2022"/>
    <s v="19/05/2022"/>
    <n v="1336"/>
    <x v="1"/>
    <n v="6"/>
    <n v="9516"/>
  </r>
  <r>
    <n v="121"/>
    <s v="16/PA"/>
    <s v="12/04/2022"/>
    <n v="2384.5500000000002"/>
    <s v="12/05/2022"/>
    <s v="02/05/2022"/>
    <n v="1364.95"/>
    <x v="1"/>
    <n v="-10"/>
    <n v="-23845.5"/>
  </r>
  <r>
    <n v="122"/>
    <s v="933"/>
    <s v="27/04/2022"/>
    <n v="490.28"/>
    <s v="27/05/2022"/>
    <s v="31/05/2022"/>
    <n v="490.28"/>
    <x v="1"/>
    <n v="4"/>
    <n v="1961.12"/>
  </r>
  <r>
    <n v="123"/>
    <s v="FPA 1/22"/>
    <s v="08/04/2022"/>
    <n v="6978.4"/>
    <s v="08/05/2022"/>
    <s v="02/05/2022"/>
    <n v="5878.4"/>
    <x v="1"/>
    <n v="-6"/>
    <n v="-41870.399999999994"/>
  </r>
  <r>
    <n v="124"/>
    <s v="2022321010486"/>
    <s v="01/04/2022"/>
    <n v="780"/>
    <s v="30/04/2022"/>
    <s v="11/05/2022"/>
    <n v="780"/>
    <x v="1"/>
    <n v="11"/>
    <n v="8580"/>
  </r>
  <r>
    <n v="125"/>
    <s v="2022321008405"/>
    <s v="01/03/2022"/>
    <n v="780"/>
    <s v="31/03/2022"/>
    <s v="07/04/2022"/>
    <n v="780"/>
    <x v="1"/>
    <n v="7"/>
    <n v="5460"/>
  </r>
  <r>
    <n v="126"/>
    <s v="2022321014660"/>
    <s v="01/05/2022"/>
    <n v="780"/>
    <s v="31/05/2022"/>
    <s v="03/06/2022"/>
    <n v="780"/>
    <x v="1"/>
    <n v="3"/>
    <n v="2340"/>
  </r>
  <r>
    <n v="127"/>
    <s v="140"/>
    <s v="16/05/2022"/>
    <n v="510"/>
    <s v="16/05/2022"/>
    <s v="21/06/2022"/>
    <n v="510"/>
    <x v="1"/>
    <n v="36"/>
    <n v="18360"/>
  </r>
  <r>
    <n v="128"/>
    <s v="11/2022"/>
    <s v="01/06/2022"/>
    <n v="1457.12"/>
    <s v="01/07/2022"/>
    <s v="09/06/2022"/>
    <n v="1250.42"/>
    <x v="1"/>
    <n v="-22"/>
    <n v="-32056.639999999999"/>
  </r>
  <r>
    <n v="129"/>
    <s v="V0-71521"/>
    <s v="26/05/2022"/>
    <n v="11872.56"/>
    <s v="30/06/2022"/>
    <s v="27/06/2022"/>
    <n v="11872.56"/>
    <x v="1"/>
    <n v="-3"/>
    <n v="-35617.68"/>
  </r>
  <r>
    <n v="130"/>
    <s v="1/PA"/>
    <s v="19/05/2022"/>
    <n v="2690.1"/>
    <s v="19/06/2022"/>
    <s v="25/05/2022"/>
    <n v="2270.1"/>
    <x v="1"/>
    <n v="-25"/>
    <n v="-67252.5"/>
  </r>
  <r>
    <n v="131"/>
    <s v="2022/202M"/>
    <s v="31/05/2022"/>
    <n v="150"/>
    <s v="30/06/2022"/>
    <s v="28/06/2022"/>
    <n v="150"/>
    <x v="1"/>
    <n v="-2"/>
    <n v="-300"/>
  </r>
  <r>
    <n v="132"/>
    <s v="2022/131M"/>
    <s v="20/04/2022"/>
    <n v="760"/>
    <s v="20/04/2022"/>
    <s v="22/04/2022"/>
    <n v="760"/>
    <x v="1"/>
    <n v="2"/>
    <n v="1520"/>
  </r>
  <r>
    <n v="133"/>
    <s v="27184592"/>
    <s v="11/03/2022"/>
    <n v="210.17"/>
    <s v="11/04/2022"/>
    <s v="06/04/2022"/>
    <n v="210.17"/>
    <x v="1"/>
    <n v="-5"/>
    <n v="-1050.8499999999999"/>
  </r>
  <r>
    <n v="134"/>
    <s v="F05438"/>
    <s v="28/01/2022"/>
    <n v="283.51"/>
    <s v="16/04/2022"/>
    <s v="06/04/2022"/>
    <n v="283.51"/>
    <x v="1"/>
    <n v="-10"/>
    <n v="-2835.1"/>
  </r>
  <r>
    <n v="135"/>
    <s v="F06126"/>
    <s v="31/01/2022"/>
    <n v="2952.5"/>
    <s v="16/04/2022"/>
    <s v="06/04/2022"/>
    <n v="2952.5"/>
    <x v="1"/>
    <n v="-10"/>
    <n v="-29525"/>
  </r>
  <r>
    <n v="136"/>
    <s v="N80070"/>
    <s v="31/01/2022"/>
    <n v="4321.67"/>
    <s v="16/04/2022"/>
    <s v="06/04/2022"/>
    <n v="4321.67"/>
    <x v="1"/>
    <n v="-10"/>
    <n v="-43216.7"/>
  </r>
  <r>
    <n v="137"/>
    <s v="F11925"/>
    <s v="28/02/2022"/>
    <n v="469.48"/>
    <s v="14/04/2022"/>
    <s v="06/04/2022"/>
    <n v="469.48"/>
    <x v="1"/>
    <n v="-8"/>
    <n v="-3755.84"/>
  </r>
  <r>
    <n v="138"/>
    <s v="H42033"/>
    <s v="31/01/2022"/>
    <n v="139.16999999999999"/>
    <s v="09/03/2022"/>
    <s v="06/04/2022"/>
    <n v="139.16999999999999"/>
    <x v="1"/>
    <n v="28"/>
    <n v="3896.7599999999998"/>
  </r>
  <r>
    <n v="139"/>
    <s v="F28901"/>
    <s v="27/04/2022"/>
    <n v="466.87"/>
    <s v="09/06/2022"/>
    <s v="21/06/2022"/>
    <n v="466.87"/>
    <x v="1"/>
    <n v="12"/>
    <n v="5602.4400000000005"/>
  </r>
  <r>
    <n v="140"/>
    <s v="H42149"/>
    <s v="30/04/2022"/>
    <n v="249.22"/>
    <s v="05/06/2022"/>
    <s v="21/06/2022"/>
    <n v="249.22"/>
    <x v="1"/>
    <n v="16"/>
    <n v="3987.52"/>
  </r>
  <r>
    <n v="141"/>
    <s v="H42190"/>
    <s v="30/04/2022"/>
    <n v="131.94"/>
    <s v="05/06/2022"/>
    <s v="21/06/2022"/>
    <n v="131.94"/>
    <x v="1"/>
    <n v="16"/>
    <n v="2111.04"/>
  </r>
  <r>
    <n v="142"/>
    <s v="T08475"/>
    <s v="30/04/2022"/>
    <n v="373"/>
    <s v="12/06/2022"/>
    <s v="21/06/2022"/>
    <n v="373"/>
    <x v="1"/>
    <n v="9"/>
    <n v="3357"/>
  </r>
  <r>
    <n v="143"/>
    <s v="494/FTV"/>
    <s v="06/06/2022"/>
    <n v="1387.5"/>
    <s v="30/06/2022"/>
    <s v="28/06/2022"/>
    <n v="1387.5"/>
    <x v="1"/>
    <n v="-2"/>
    <n v="-2775"/>
  </r>
  <r>
    <n v="144"/>
    <s v="380/FTV"/>
    <s v="26/04/2022"/>
    <n v="3900"/>
    <s v="31/05/2022"/>
    <s v="31/05/2022"/>
    <n v="3900"/>
    <x v="1"/>
    <n v="0"/>
    <n v="0"/>
  </r>
  <r>
    <n v="145"/>
    <s v="004208993399"/>
    <s v="11/03/2022"/>
    <n v="860.35"/>
    <s v="15/04/2022"/>
    <s v="15/04/2022"/>
    <n v="860.35"/>
    <x v="1"/>
    <n v="0"/>
    <n v="0"/>
  </r>
  <r>
    <n v="146"/>
    <s v="004214555340"/>
    <s v="09/04/2022"/>
    <n v="922.58"/>
    <s v="16/05/2022"/>
    <s v="17/05/2022"/>
    <n v="922.58"/>
    <x v="1"/>
    <n v="1"/>
    <n v="922.58"/>
  </r>
  <r>
    <n v="147"/>
    <s v="82PA"/>
    <s v="30/04/2022"/>
    <n v="1504.25"/>
    <s v="31/05/2022"/>
    <s v="31/05/2022"/>
    <n v="1504.25"/>
    <x v="1"/>
    <n v="0"/>
    <n v="0"/>
  </r>
  <r>
    <n v="148"/>
    <s v="81PA"/>
    <s v="30/04/2022"/>
    <n v="3760.62"/>
    <s v="31/05/2022"/>
    <s v="31/05/2022"/>
    <n v="3760.62"/>
    <x v="1"/>
    <n v="0"/>
    <n v="0"/>
  </r>
  <r>
    <n v="149"/>
    <s v="85PA"/>
    <s v="30/04/2022"/>
    <n v="141"/>
    <s v="31/05/2022"/>
    <s v="31/05/2022"/>
    <n v="141"/>
    <x v="1"/>
    <n v="0"/>
    <n v="0"/>
  </r>
  <r>
    <n v="150"/>
    <s v="2022P00002"/>
    <s v="21/03/2022"/>
    <n v="290"/>
    <s v="20/04/2022"/>
    <s v="20/04/2022"/>
    <n v="290"/>
    <x v="1"/>
    <n v="0"/>
    <n v="0"/>
  </r>
  <r>
    <n v="151"/>
    <s v="PAE0012348"/>
    <s v="30/04/2022"/>
    <n v="259.58"/>
    <s v="31/05/2022"/>
    <s v="31/05/2022"/>
    <n v="259.58"/>
    <x v="1"/>
    <n v="0"/>
    <n v="0"/>
  </r>
  <r>
    <n v="152"/>
    <s v="3301000184-1226"/>
    <s v="07/05/2021"/>
    <n v="277"/>
    <s v="07/06/2021"/>
    <s v="27/04/2022"/>
    <n v="277"/>
    <x v="1"/>
    <n v="324"/>
    <n v="89748"/>
  </r>
  <r>
    <n v="153"/>
    <s v="3301000116-1226"/>
    <s v="14/04/2021"/>
    <n v="359.17"/>
    <s v="14/05/2021"/>
    <s v="27/04/2022"/>
    <n v="359.17"/>
    <x v="1"/>
    <n v="348"/>
    <n v="124991.16"/>
  </r>
  <r>
    <n v="154"/>
    <s v="3301000095-1226"/>
    <s v="03/03/2022"/>
    <n v="77472.05"/>
    <s v="05/04/2022"/>
    <s v="07/04/2022"/>
    <n v="77472.05"/>
    <x v="1"/>
    <n v="2"/>
    <n v="154944.1"/>
  </r>
  <r>
    <n v="155"/>
    <s v="3301000144-1226"/>
    <s v="08/04/2022"/>
    <n v="15135.31"/>
    <s v="12/05/2022"/>
    <s v="02/05/2022"/>
    <n v="15135.31"/>
    <x v="1"/>
    <n v="-10"/>
    <n v="-151353.1"/>
  </r>
  <r>
    <n v="156"/>
    <s v="3301000148-1226"/>
    <s v="08/04/2022"/>
    <n v="4750"/>
    <s v="12/05/2022"/>
    <s v="02/05/2022"/>
    <n v="4750"/>
    <x v="1"/>
    <n v="-10"/>
    <n v="-47500"/>
  </r>
  <r>
    <n v="157"/>
    <s v="3301000352"/>
    <s v="03/09/2018"/>
    <n v="76585.009999999995"/>
    <s v="05/06/2022"/>
    <s v="19/05/2022"/>
    <n v="76585.009999999995"/>
    <x v="1"/>
    <n v="-17"/>
    <n v="-1301945.17"/>
  </r>
  <r>
    <n v="158"/>
    <s v="139"/>
    <s v="14/04/2022"/>
    <n v="1350"/>
    <s v="31/05/2022"/>
    <s v="31/05/2022"/>
    <n v="1350"/>
    <x v="1"/>
    <n v="0"/>
    <n v="0"/>
  </r>
  <r>
    <n v="159"/>
    <s v="331589853"/>
    <s v="02/05/2022"/>
    <n v="41.48"/>
    <d v="2022-06-02T00:00:00"/>
    <s v="31/05/2022"/>
    <n v="41.48"/>
    <x v="1"/>
    <n v="-2"/>
    <n v="-82.96"/>
  </r>
  <r>
    <n v="160"/>
    <s v="329401357"/>
    <s v="02/04/2022"/>
    <n v="41.48"/>
    <d v="2022-05-02T00:00:00"/>
    <s v="30/04/2022"/>
    <n v="41.48"/>
    <x v="1"/>
    <n v="-2"/>
    <n v="-82.96"/>
  </r>
  <r>
    <n v="161"/>
    <s v="333619728"/>
    <s v="02/06/2022"/>
    <n v="41.48"/>
    <d v="2022-07-02T00:00:00"/>
    <s v="30/06/2022"/>
    <n v="41.48"/>
    <x v="1"/>
    <n v="-2"/>
    <n v="-82.96"/>
  </r>
  <r>
    <n v="162"/>
    <s v="12/PA"/>
    <s v="30/05/2022"/>
    <n v="603.98"/>
    <s v="30/06/2022"/>
    <s v="21/06/2022"/>
    <n v="603.98"/>
    <x v="1"/>
    <n v="-9"/>
    <n v="-5435.82"/>
  </r>
  <r>
    <n v="163"/>
    <s v="9/PA"/>
    <s v="28/04/2022"/>
    <n v="891.02"/>
    <s v="31/05/2022"/>
    <s v="31/05/2022"/>
    <n v="891.02"/>
    <x v="1"/>
    <n v="0"/>
    <n v="0"/>
  </r>
  <r>
    <n v="164"/>
    <s v="4/PA"/>
    <s v="11/03/2022"/>
    <n v="603.98"/>
    <s v="10/04/2022"/>
    <s v="11/04/2022"/>
    <n v="603.98"/>
    <x v="1"/>
    <n v="1"/>
    <n v="603.98"/>
  </r>
  <r>
    <n v="165"/>
    <s v="FPR 1041/22"/>
    <s v="22/04/2022"/>
    <n v="454.74"/>
    <s v="15/05/2022"/>
    <s v="13/05/2022"/>
    <n v="454.74"/>
    <x v="1"/>
    <n v="-2"/>
    <n v="-909.48"/>
  </r>
  <r>
    <n v="166"/>
    <s v="2232000001"/>
    <s v="31/03/2022"/>
    <n v="2000"/>
    <s v="30/04/2022"/>
    <s v="02/05/2022"/>
    <n v="2000"/>
    <x v="1"/>
    <n v="2"/>
    <n v="4000"/>
  </r>
  <r>
    <n v="167"/>
    <s v="19262"/>
    <s v="30/03/2022"/>
    <n v="300"/>
    <s v="31/05/2022"/>
    <s v="31/05/2022"/>
    <n v="300"/>
    <x v="1"/>
    <n v="0"/>
    <n v="0"/>
  </r>
  <r>
    <n v="168"/>
    <s v="18272"/>
    <s v="18/03/2022"/>
    <n v="300"/>
    <s v="15/05/2022"/>
    <s v="13/05/2022"/>
    <n v="300"/>
    <x v="1"/>
    <n v="-2"/>
    <n v="-600"/>
  </r>
  <r>
    <n v="169"/>
    <s v="10067"/>
    <s v="23/02/2022"/>
    <n v="825"/>
    <s v="20/04/2022"/>
    <s v="20/04/2022"/>
    <n v="825"/>
    <x v="1"/>
    <n v="0"/>
    <n v="0"/>
  </r>
  <r>
    <n v="170"/>
    <s v="0012002443"/>
    <s v="20/04/2022"/>
    <n v="260"/>
    <s v="31/05/2022"/>
    <s v="31/05/2022"/>
    <n v="260"/>
    <x v="1"/>
    <n v="0"/>
    <n v="0"/>
  </r>
  <r>
    <n v="171"/>
    <s v="01S620222181000102"/>
    <s v="16/05/2022"/>
    <n v="118.4"/>
    <s v="15/06/2022"/>
    <s v="18/06/2022"/>
    <n v="118.4"/>
    <x v="1"/>
    <n v="3"/>
    <n v="355.20000000000005"/>
  </r>
  <r>
    <n v="172"/>
    <s v="016X20221V6000681"/>
    <s v="15/04/2022"/>
    <n v="278.39999999999998"/>
    <d v="2022-05-18T00:00:00"/>
    <s v="18/05/2022"/>
    <n v="278.39999999999998"/>
    <x v="1"/>
    <n v="0"/>
    <n v="0"/>
  </r>
  <r>
    <n v="173"/>
    <s v="23/22SP"/>
    <s v="29/03/2022"/>
    <n v="3570"/>
    <s v="29/04/2022"/>
    <s v="09/05/2022"/>
    <n v="3570"/>
    <x v="1"/>
    <n v="10"/>
    <n v="35700"/>
  </r>
  <r>
    <n v="174"/>
    <s v="1010756067"/>
    <s v="13/04/2022"/>
    <n v="347"/>
    <s v="15/05/2022"/>
    <s v="13/05/2022"/>
    <n v="347"/>
    <x v="1"/>
    <n v="-2"/>
    <n v="-694"/>
  </r>
  <r>
    <n v="175"/>
    <s v="5/01"/>
    <s v="04/05/2022"/>
    <n v="165"/>
    <s v="31/05/2022"/>
    <s v="31/05/2022"/>
    <n v="165"/>
    <x v="1"/>
    <n v="0"/>
    <n v="0"/>
  </r>
  <r>
    <n v="176"/>
    <s v="8/01"/>
    <s v="17/05/2022"/>
    <n v="215"/>
    <s v="20/06/2022"/>
    <s v="21/06/2022"/>
    <n v="215"/>
    <x v="1"/>
    <n v="1"/>
    <n v="215"/>
  </r>
  <r>
    <n v="177"/>
    <s v="FPA 4/22"/>
    <s v="11/05/2022"/>
    <n v="2207"/>
    <s v="11/06/2022"/>
    <s v="18/05/2022"/>
    <n v="2207"/>
    <x v="1"/>
    <n v="-24"/>
    <n v="-52968"/>
  </r>
  <r>
    <n v="178"/>
    <s v="FATTPA 2_22"/>
    <s v="23/03/2022"/>
    <n v="8500"/>
    <s v="23/04/2022"/>
    <s v="02/05/2022"/>
    <n v="8500"/>
    <x v="1"/>
    <n v="9"/>
    <n v="76500"/>
  </r>
  <r>
    <n v="179"/>
    <s v="26E"/>
    <s v="05/04/2022"/>
    <n v="1628.29"/>
    <d v="2022-06-05T00:00:00"/>
    <s v="19/05/2022"/>
    <n v="1371.62"/>
    <x v="1"/>
    <n v="-17"/>
    <n v="-27680.93"/>
  </r>
  <r>
    <n v="180"/>
    <s v="49"/>
    <s v="02/03/2022"/>
    <n v="311.8"/>
    <s v="02/04/2022"/>
    <s v="07/04/2022"/>
    <n v="273.8"/>
    <x v="1"/>
    <n v="5"/>
    <n v="1559"/>
  </r>
  <r>
    <n v="181"/>
    <s v="113"/>
    <s v="11/05/2022"/>
    <n v="628.48"/>
    <s v="11/06/2022"/>
    <s v="03/06/2022"/>
    <n v="551.67999999999995"/>
    <x v="1"/>
    <n v="-8"/>
    <n v="-5027.84"/>
  </r>
  <r>
    <n v="182"/>
    <s v="2/26"/>
    <s v="13/06/2022"/>
    <n v="1459.12"/>
    <s v="13/07/2022"/>
    <s v="17/06/2022"/>
    <n v="1229.1199999999999"/>
    <x v="1"/>
    <n v="-26"/>
    <n v="-37937.119999999995"/>
  </r>
  <r>
    <n v="183"/>
    <s v="3"/>
    <s v="20/05/2022"/>
    <n v="2690.1"/>
    <s v="20/06/2022"/>
    <s v="09/06/2022"/>
    <n v="2270.1"/>
    <x v="1"/>
    <n v="-11"/>
    <n v="-29591.1"/>
  </r>
  <r>
    <n v="184"/>
    <s v="22-0268"/>
    <s v="29/04/2022"/>
    <n v="1400"/>
    <s v="31/05/2022"/>
    <s v="31/05/2022"/>
    <n v="1400"/>
    <x v="1"/>
    <n v="0"/>
    <n v="0"/>
  </r>
  <r>
    <n v="185"/>
    <s v="10/14"/>
    <s v="21/04/2022"/>
    <n v="1500"/>
    <s v="15/05/2022"/>
    <s v="13/05/2022"/>
    <n v="1500"/>
    <x v="1"/>
    <n v="-2"/>
    <n v="-3000"/>
  </r>
  <r>
    <n v="186"/>
    <s v="10/10"/>
    <s v="28/03/2022"/>
    <n v="2250"/>
    <s v="30/04/2022"/>
    <s v="03/05/2022"/>
    <n v="2250"/>
    <x v="1"/>
    <n v="3"/>
    <n v="6750"/>
  </r>
  <r>
    <n v="187"/>
    <s v="42"/>
    <s v="26/05/2022"/>
    <n v="750"/>
    <s v="26/06/2022"/>
    <s v="09/06/2022"/>
    <n v="750"/>
    <x v="1"/>
    <n v="-17"/>
    <n v="-12750"/>
  </r>
  <r>
    <n v="188"/>
    <s v="29"/>
    <s v="27/04/2022"/>
    <n v="2200"/>
    <s v="27/05/2022"/>
    <s v="09/05/2022"/>
    <n v="2200"/>
    <x v="1"/>
    <n v="-18"/>
    <n v="-39600"/>
  </r>
  <r>
    <n v="189"/>
    <s v="FPA0021/2022"/>
    <s v="17/03/2022"/>
    <n v="202"/>
    <d v="2022-05-04T00:00:00"/>
    <s v="03/05/2022"/>
    <n v="202"/>
    <x v="1"/>
    <n v="-1"/>
    <n v="-202"/>
  </r>
  <r>
    <n v="190"/>
    <s v="5736000326"/>
    <s v="25/03/2022"/>
    <n v="109.63"/>
    <s v="02/04/2022"/>
    <s v="07/04/2022"/>
    <n v="109.63"/>
    <x v="1"/>
    <n v="5"/>
    <n v="548.15"/>
  </r>
  <r>
    <n v="191"/>
    <s v="5736000327"/>
    <s v="25/03/2022"/>
    <n v="125.88"/>
    <s v="02/04/2022"/>
    <s v="07/04/2022"/>
    <n v="125.88"/>
    <x v="1"/>
    <n v="5"/>
    <n v="629.4"/>
  </r>
  <r>
    <n v="192"/>
    <s v="5736000328"/>
    <s v="25/03/2022"/>
    <n v="109.45"/>
    <s v="02/04/2022"/>
    <s v="07/04/2022"/>
    <n v="109.45"/>
    <x v="1"/>
    <n v="5"/>
    <n v="547.25"/>
  </r>
  <r>
    <n v="193"/>
    <s v="ITPP/22/01741"/>
    <s v="30/03/2022"/>
    <n v="1500"/>
    <s v="30/04/2022"/>
    <s v="03/05/2022"/>
    <n v="1500"/>
    <x v="1"/>
    <n v="3"/>
    <n v="4500"/>
  </r>
  <r>
    <n v="194"/>
    <s v="L-1935"/>
    <s v="24/05/2022"/>
    <n v="330"/>
    <s v="20/06/2022"/>
    <s v="21/06/2022"/>
    <n v="330"/>
    <x v="1"/>
    <n v="1"/>
    <n v="330"/>
  </r>
  <r>
    <n v="195"/>
    <s v="FATTPA 19_22"/>
    <s v="03/05/2022"/>
    <n v="2407.38"/>
    <s v="31/05/2022"/>
    <s v="31/05/2022"/>
    <n v="2396.7199999999998"/>
    <x v="1"/>
    <n v="0"/>
    <n v="0"/>
  </r>
  <r>
    <n v="196"/>
    <s v="FATTPA 16_22"/>
    <s v="04/04/2022"/>
    <n v="2846.72"/>
    <s v="30/04/2022"/>
    <s v="03/05/2022"/>
    <n v="2846.72"/>
    <x v="1"/>
    <n v="3"/>
    <n v="8540.16"/>
  </r>
  <r>
    <n v="197"/>
    <s v="FATTPA 13_22"/>
    <s v="07/03/2022"/>
    <n v="1937.7"/>
    <s v="10/04/2022"/>
    <s v="11/04/2022"/>
    <n v="1937.7"/>
    <x v="1"/>
    <n v="1"/>
    <n v="1937.7"/>
  </r>
  <r>
    <n v="198"/>
    <s v="FE14/22"/>
    <s v="21/04/2022"/>
    <n v="799"/>
    <s v="15/05/2022"/>
    <s v="13/05/2022"/>
    <n v="799"/>
    <x v="1"/>
    <n v="-2"/>
    <n v="-1598"/>
  </r>
  <r>
    <n v="199"/>
    <s v="1022081621"/>
    <s v="22/03/2022"/>
    <n v="123.2"/>
    <s v="20/04/2022"/>
    <s v="20/04/2022"/>
    <n v="123.2"/>
    <x v="1"/>
    <n v="0"/>
    <n v="0"/>
  </r>
  <r>
    <n v="200"/>
    <s v="1022135249"/>
    <s v="19/05/2022"/>
    <n v="153.69999999999999"/>
    <s v="20/06/2022"/>
    <s v="21/06/2022"/>
    <n v="153.69999999999999"/>
    <x v="1"/>
    <n v="1"/>
    <n v="153.69999999999999"/>
  </r>
  <r>
    <n v="201"/>
    <s v="383"/>
    <s v="28/03/2022"/>
    <n v="15002"/>
    <s v="28/04/2022"/>
    <s v="09/05/2022"/>
    <n v="15002"/>
    <x v="1"/>
    <n v="11"/>
    <n v="165022"/>
  </r>
  <r>
    <n v="202"/>
    <s v="IT91ICB2201581"/>
    <s v="03/02/2022"/>
    <n v="17100"/>
    <s v="04/04/2022"/>
    <s v="04/04/2022"/>
    <n v="17100"/>
    <x v="1"/>
    <n v="0"/>
    <n v="0"/>
  </r>
  <r>
    <n v="203"/>
    <s v="IT91ICB2209507"/>
    <s v="13/05/2022"/>
    <n v="4600"/>
    <s v="30/06/2022"/>
    <s v="17/06/2022"/>
    <n v="4600"/>
    <x v="1"/>
    <n v="-13"/>
    <n v="-59800"/>
  </r>
  <r>
    <n v="204"/>
    <s v="IT91ICB2208229"/>
    <s v="03/05/2022"/>
    <n v="20000"/>
    <s v="03/06/2022"/>
    <s v="01/06/2022"/>
    <n v="20000"/>
    <x v="1"/>
    <n v="-2"/>
    <n v="-40000"/>
  </r>
  <r>
    <n v="205"/>
    <s v="IT91ICB2205012"/>
    <s v="31/03/2022"/>
    <n v="22800"/>
    <s v="31/05/2022"/>
    <s v="01/06/2022"/>
    <n v="22800"/>
    <x v="1"/>
    <n v="1"/>
    <n v="22800"/>
  </r>
  <r>
    <n v="206"/>
    <s v="F 578/C 2022"/>
    <s v="09/04/2022"/>
    <n v="140.54"/>
    <s v="09/05/2022"/>
    <s v="21/06/2022"/>
    <n v="70.17"/>
    <x v="1"/>
    <n v="43"/>
    <n v="6043.2199999999993"/>
  </r>
  <r>
    <n v="207"/>
    <s v="F 584/C 2022"/>
    <s v="09/04/2022"/>
    <n v="140.54"/>
    <s v="09/05/2022"/>
    <s v="21/06/2022"/>
    <n v="140.54"/>
    <x v="1"/>
    <n v="43"/>
    <n v="6043.2199999999993"/>
  </r>
  <r>
    <n v="208"/>
    <s v="F 589/C 2022"/>
    <s v="09/04/2022"/>
    <n v="140.54"/>
    <s v="09/05/2022"/>
    <s v="21/06/2022"/>
    <n v="140.54"/>
    <x v="1"/>
    <n v="43"/>
    <n v="6043.2199999999993"/>
  </r>
  <r>
    <n v="209"/>
    <s v="F 590/C 2022"/>
    <s v="09/04/2022"/>
    <n v="140.54"/>
    <s v="09/05/2022"/>
    <s v="21/06/2022"/>
    <n v="140.54"/>
    <x v="1"/>
    <n v="43"/>
    <n v="6043.2199999999993"/>
  </r>
  <r>
    <n v="210"/>
    <s v="F 591/C 2022"/>
    <s v="09/04/2022"/>
    <n v="140.54"/>
    <s v="09/05/2022"/>
    <s v="21/06/2022"/>
    <n v="140.54"/>
    <x v="1"/>
    <n v="43"/>
    <n v="6043.2199999999993"/>
  </r>
  <r>
    <n v="211"/>
    <s v="F 592/C 2022"/>
    <s v="09/04/2022"/>
    <n v="140.54"/>
    <s v="09/05/2022"/>
    <s v="21/06/2022"/>
    <n v="140.54"/>
    <x v="1"/>
    <n v="43"/>
    <n v="6043.2199999999993"/>
  </r>
  <r>
    <n v="212"/>
    <s v="F 593/C 2022"/>
    <s v="09/04/2022"/>
    <n v="140.54"/>
    <s v="09/05/2022"/>
    <s v="21/06/2022"/>
    <n v="140.54"/>
    <x v="1"/>
    <n v="43"/>
    <n v="6043.2199999999993"/>
  </r>
  <r>
    <n v="213"/>
    <s v="F 594/C 2022"/>
    <s v="09/04/2022"/>
    <n v="140.54"/>
    <s v="09/05/2022"/>
    <s v="21/06/2022"/>
    <n v="140.54"/>
    <x v="1"/>
    <n v="43"/>
    <n v="6043.2199999999993"/>
  </r>
  <r>
    <n v="214"/>
    <s v="371"/>
    <s v="30/05/2022"/>
    <n v="3168.2"/>
    <s v="30/06/2022"/>
    <s v="28/06/2022"/>
    <n v="3168.2"/>
    <x v="1"/>
    <n v="-2"/>
    <n v="-6336.4"/>
  </r>
  <r>
    <n v="215"/>
    <s v="4-166"/>
    <s v="30/04/2022"/>
    <n v="585"/>
    <s v="31/05/2022"/>
    <s v="31/05/2022"/>
    <n v="585"/>
    <x v="1"/>
    <n v="0"/>
    <n v="0"/>
  </r>
  <r>
    <n v="216"/>
    <s v="F 1164/Q 2022"/>
    <s v="09/05/2022"/>
    <n v="214.54"/>
    <s v="09/06/2022"/>
    <s v="11/05/2022"/>
    <n v="214.54"/>
    <x v="1"/>
    <n v="-29"/>
    <n v="-6221.66"/>
  </r>
  <r>
    <n v="217"/>
    <s v="12"/>
    <s v="04/04/2022"/>
    <n v="16393.439999999999"/>
    <s v="08/04/2022"/>
    <s v="11/04/2022"/>
    <n v="16393.439999999999"/>
    <x v="1"/>
    <n v="3"/>
    <n v="49180.319999999992"/>
  </r>
  <r>
    <n v="218"/>
    <s v="951"/>
    <s v="29/04/2022"/>
    <n v="839.3"/>
    <s v="31/05/2022"/>
    <s v="31/05/2022"/>
    <n v="839.3"/>
    <x v="1"/>
    <n v="0"/>
    <n v="0"/>
  </r>
  <r>
    <n v="219"/>
    <s v="7X01020503"/>
    <s v="11/04/2022"/>
    <n v="796.22"/>
    <d v="2022-05-17T00:00:00"/>
    <s v="17/05/2022"/>
    <n v="751.95"/>
    <x v="1"/>
    <n v="0"/>
    <n v="0"/>
  </r>
  <r>
    <n v="220"/>
    <s v="3/2022"/>
    <s v="23/05/2022"/>
    <n v="96078"/>
    <s v="23/05/2022"/>
    <s v="27/05/2022"/>
    <n v="96078"/>
    <x v="1"/>
    <n v="4"/>
    <n v="384312"/>
  </r>
  <r>
    <n v="221"/>
    <s v="FATTPA 51_22"/>
    <s v="12/05/2022"/>
    <n v="31859.48"/>
    <s v="12/06/2022"/>
    <s v="19/05/2022"/>
    <n v="26837.49"/>
    <x v="1"/>
    <n v="-24"/>
    <n v="-764627.52"/>
  </r>
  <r>
    <n v="222"/>
    <s v="FATTPA 52_22"/>
    <s v="12/05/2022"/>
    <n v="1221.23"/>
    <s v="12/06/2022"/>
    <s v="19/05/2022"/>
    <n v="1059.23"/>
    <x v="1"/>
    <n v="-24"/>
    <n v="-29309.52"/>
  </r>
  <r>
    <n v="223"/>
    <s v="FATTPA 53_22"/>
    <s v="12/05/2022"/>
    <n v="317.2"/>
    <s v="12/06/2022"/>
    <s v="19/05/2022"/>
    <n v="267.2"/>
    <x v="1"/>
    <n v="-24"/>
    <n v="-7612.7999999999993"/>
  </r>
  <r>
    <n v="224"/>
    <s v="FATTPA 57_22"/>
    <s v="22/06/2022"/>
    <n v="6487.81"/>
    <s v="22/07/2022"/>
    <s v="30/06/2022"/>
    <n v="5505.81"/>
    <x v="1"/>
    <n v="-22"/>
    <n v="-142731.82"/>
  </r>
  <r>
    <n v="225"/>
    <s v="FATTPA 58_22"/>
    <s v="22/06/2022"/>
    <n v="15838.32"/>
    <s v="22/07/2022"/>
    <s v="30/06/2022"/>
    <n v="13341.74"/>
    <x v="1"/>
    <n v="-22"/>
    <n v="-348443.04"/>
  </r>
  <r>
    <n v="226"/>
    <s v="95"/>
    <s v="02/05/2022"/>
    <n v="7000"/>
    <d v="2022-06-02T00:00:00"/>
    <s v="03/06/2022"/>
    <n v="7000"/>
    <x v="1"/>
    <n v="1"/>
    <n v="7000"/>
  </r>
  <r>
    <n v="227"/>
    <s v="4/PA"/>
    <s v="04/03/2022"/>
    <n v="180"/>
    <s v="04/04/2022"/>
    <s v="04/04/2022"/>
    <n v="180"/>
    <x v="1"/>
    <n v="0"/>
    <n v="0"/>
  </r>
  <r>
    <n v="228"/>
    <s v="6/PA"/>
    <s v="06/05/2022"/>
    <n v="2690.1"/>
    <s v="06/05/2022"/>
    <s v="18/05/2022"/>
    <n v="2270.1"/>
    <x v="1"/>
    <n v="12"/>
    <n v="32281.199999999997"/>
  </r>
  <r>
    <n v="229"/>
    <s v="22FVD-09294"/>
    <s v="29/07/2022"/>
    <n v="196"/>
    <s v="31/08/2022"/>
    <s v="01/09/2022"/>
    <n v="196"/>
    <x v="2"/>
    <n v="1"/>
    <n v="196"/>
  </r>
  <r>
    <n v="230"/>
    <s v="54"/>
    <s v="14/07/2022"/>
    <n v="3806.4"/>
    <s v="05/08/2022"/>
    <s v="05/08/2022"/>
    <n v="3206.4"/>
    <x v="2"/>
    <n v="0"/>
    <n v="0"/>
  </r>
  <r>
    <n v="231"/>
    <s v="45"/>
    <s v="10/06/2022"/>
    <n v="17446"/>
    <s v="10/07/2022"/>
    <s v="22/07/2022"/>
    <n v="14696"/>
    <x v="2"/>
    <n v="12"/>
    <n v="209352"/>
  </r>
  <r>
    <n v="232"/>
    <s v="1010221500000798"/>
    <s v="31/05/2022"/>
    <n v="24"/>
    <d v="2022-06-30T00:00:00"/>
    <s v="01/07/2022"/>
    <n v="24"/>
    <x v="2"/>
    <n v="1"/>
    <n v="24"/>
  </r>
  <r>
    <n v="233"/>
    <s v="1010221500000799"/>
    <s v="31/05/2022"/>
    <n v="1.6"/>
    <d v="2022-06-30T00:00:00"/>
    <s v="01/07/2022"/>
    <n v="1.6"/>
    <x v="2"/>
    <n v="1"/>
    <n v="1.6"/>
  </r>
  <r>
    <n v="234"/>
    <s v="1010221500003088"/>
    <s v="31/07/2022"/>
    <n v="87"/>
    <s v="31/08/2022"/>
    <s v="01/09/2022"/>
    <n v="87"/>
    <x v="2"/>
    <n v="1"/>
    <n v="87"/>
  </r>
  <r>
    <n v="235"/>
    <s v="6662505385"/>
    <s v="29/08/2022"/>
    <n v="18167.28"/>
    <s v="29/09/2022"/>
    <s v="20/09/2022"/>
    <n v="18167.28"/>
    <x v="2"/>
    <n v="-9"/>
    <n v="-163505.51999999999"/>
  </r>
  <r>
    <n v="236"/>
    <s v="6662505384"/>
    <s v="29/08/2022"/>
    <n v="118.92"/>
    <s v="29/09/2022"/>
    <s v="20/09/2022"/>
    <n v="118.92"/>
    <x v="2"/>
    <n v="-9"/>
    <n v="-1070.28"/>
  </r>
  <r>
    <n v="237"/>
    <s v="0001401667"/>
    <s v="20/07/2022"/>
    <n v="130410"/>
    <s v="15/09/2022"/>
    <s v="19/09/2022"/>
    <n v="130410"/>
    <x v="2"/>
    <n v="4"/>
    <n v="521640"/>
  </r>
  <r>
    <n v="238"/>
    <s v="IIT2210431"/>
    <s v="17/05/2022"/>
    <n v="13152.86"/>
    <s v="20/06/2022"/>
    <s v="15/07/2022"/>
    <n v="13152.86"/>
    <x v="2"/>
    <n v="25"/>
    <n v="328821.5"/>
  </r>
  <r>
    <n v="239"/>
    <s v="IIT2210432"/>
    <s v="17/05/2022"/>
    <n v="8959.94"/>
    <s v="20/06/2022"/>
    <s v="15/07/2022"/>
    <n v="8959.94"/>
    <x v="2"/>
    <n v="25"/>
    <n v="223998.5"/>
  </r>
  <r>
    <n v="240"/>
    <s v="269/001"/>
    <s v="14/06/2022"/>
    <n v="1586"/>
    <d v="2022-07-14T00:00:00"/>
    <s v="22/07/2022"/>
    <n v="1336"/>
    <x v="2"/>
    <n v="8"/>
    <n v="12688"/>
  </r>
  <r>
    <n v="241"/>
    <s v="369/001"/>
    <s v="08/08/2022"/>
    <n v="1586"/>
    <s v="08/09/2022"/>
    <s v="07/09/2022"/>
    <n v="1336"/>
    <x v="2"/>
    <n v="-1"/>
    <n v="-1586"/>
  </r>
  <r>
    <n v="242"/>
    <s v="317/001"/>
    <s v="14/07/2022"/>
    <n v="1586"/>
    <s v="14/08/2022"/>
    <s v="05/08/2022"/>
    <n v="1336"/>
    <x v="2"/>
    <n v="-9"/>
    <n v="-14274"/>
  </r>
  <r>
    <n v="243"/>
    <s v="1206/2022"/>
    <s v="11/07/2022"/>
    <n v="600"/>
    <s v="10/08/2022"/>
    <s v="05/08/2022"/>
    <n v="600"/>
    <x v="2"/>
    <n v="-5"/>
    <n v="-3000"/>
  </r>
  <r>
    <n v="244"/>
    <s v="14"/>
    <s v="09/05/2022"/>
    <n v="2690.1"/>
    <s v="30/06/2022"/>
    <s v="06/07/2022"/>
    <n v="2270.1"/>
    <x v="2"/>
    <n v="6"/>
    <n v="16140.599999999999"/>
  </r>
  <r>
    <n v="245"/>
    <s v="1245"/>
    <s v="07/06/2022"/>
    <n v="490.28"/>
    <s v="10/07/2022"/>
    <s v="08/07/2022"/>
    <n v="490.28"/>
    <x v="2"/>
    <n v="-2"/>
    <n v="-980.56"/>
  </r>
  <r>
    <n v="246"/>
    <s v="2020321023213"/>
    <s v="02/07/2020"/>
    <n v="680"/>
    <s v="31/07/2020"/>
    <s v="30/07/2020"/>
    <n v="680"/>
    <x v="2"/>
    <n v="-1"/>
    <n v="-680"/>
  </r>
  <r>
    <n v="247"/>
    <s v="11/22/PA"/>
    <s v="12/08/2022"/>
    <n v="2400"/>
    <s v="10/09/2022"/>
    <s v="13/09/2022"/>
    <n v="2400"/>
    <x v="2"/>
    <n v="3"/>
    <n v="7200"/>
  </r>
  <r>
    <n v="248"/>
    <s v="2_2020"/>
    <s v="14/07/2020"/>
    <n v="255"/>
    <s v="14/08/2020"/>
    <s v="30/07/2020"/>
    <n v="217.5"/>
    <x v="2"/>
    <n v="-15"/>
    <n v="-3825"/>
  </r>
  <r>
    <n v="249"/>
    <s v="V0-105313"/>
    <s v="02/08/2022"/>
    <n v="991.29"/>
    <s v="05/09/2022"/>
    <s v="08/09/2022"/>
    <n v="991.29"/>
    <x v="2"/>
    <n v="3"/>
    <n v="2973.87"/>
  </r>
  <r>
    <n v="250"/>
    <s v="V0-87631"/>
    <s v="30/06/2022"/>
    <n v="3025.44"/>
    <s v="31/07/2022"/>
    <s v="03/08/2022"/>
    <n v="3025.44"/>
    <x v="2"/>
    <n v="3"/>
    <n v="9076.32"/>
  </r>
  <r>
    <n v="251"/>
    <s v="F60649"/>
    <s v="28/07/2022"/>
    <n v="245.76"/>
    <s v="29/09/2022"/>
    <s v="21/09/2022"/>
    <n v="245.76"/>
    <x v="2"/>
    <n v="-8"/>
    <n v="-1966.08"/>
  </r>
  <r>
    <n v="252"/>
    <s v="H42360"/>
    <s v="31/07/2022"/>
    <n v="4194.67"/>
    <s v="05/09/2022"/>
    <s v="21/09/2022"/>
    <n v="4194.67"/>
    <x v="2"/>
    <n v="16"/>
    <n v="67114.720000000001"/>
  </r>
  <r>
    <n v="253"/>
    <s v="H42386"/>
    <s v="31/07/2022"/>
    <n v="85.89"/>
    <s v="05/09/2022"/>
    <s v="21/09/2022"/>
    <n v="85.89"/>
    <x v="2"/>
    <n v="16"/>
    <n v="1374.24"/>
  </r>
  <r>
    <n v="254"/>
    <s v="H42413"/>
    <s v="31/07/2022"/>
    <n v="122.5"/>
    <s v="05/09/2022"/>
    <s v="21/09/2022"/>
    <n v="122.5"/>
    <x v="2"/>
    <n v="16"/>
    <n v="1960"/>
  </r>
  <r>
    <n v="255"/>
    <s v="N80656"/>
    <s v="31/07/2022"/>
    <n v="3151.18"/>
    <s v="29/09/2022"/>
    <s v="21/09/2022"/>
    <n v="3151.18"/>
    <x v="2"/>
    <n v="-8"/>
    <n v="-25209.439999999999"/>
  </r>
  <r>
    <n v="256"/>
    <s v="T19505"/>
    <s v="31/07/2022"/>
    <n v="83"/>
    <s v="29/09/2022"/>
    <s v="21/09/2022"/>
    <n v="83"/>
    <x v="2"/>
    <n v="-8"/>
    <n v="-664"/>
  </r>
  <r>
    <n v="257"/>
    <s v="T20078"/>
    <s v="31/07/2022"/>
    <n v="1337"/>
    <s v="29/09/2022"/>
    <s v="21/09/2022"/>
    <n v="1337"/>
    <x v="2"/>
    <n v="-8"/>
    <n v="-10696"/>
  </r>
  <r>
    <n v="258"/>
    <s v="F70395"/>
    <s v="29/08/2022"/>
    <n v="245.04"/>
    <s v="07/10/2022"/>
    <s v="21/09/2022"/>
    <n v="245.04"/>
    <x v="2"/>
    <n v="-16"/>
    <n v="-3920.64"/>
  </r>
  <r>
    <n v="259"/>
    <s v="T24384"/>
    <s v="31/08/2022"/>
    <n v="1552.46"/>
    <s v="09/10/2022"/>
    <s v="21/09/2022"/>
    <n v="1552.46"/>
    <x v="2"/>
    <n v="-18"/>
    <n v="-27944.28"/>
  </r>
  <r>
    <n v="260"/>
    <s v="F38079"/>
    <s v="30/05/2022"/>
    <n v="465.57"/>
    <d v="2022-07-09T00:00:00"/>
    <s v="25/07/2022"/>
    <n v="465.57"/>
    <x v="2"/>
    <n v="16"/>
    <n v="7449.12"/>
  </r>
  <r>
    <n v="261"/>
    <s v="F39068"/>
    <s v="31/05/2022"/>
    <n v="50"/>
    <d v="2022-07-09T00:00:00"/>
    <s v="25/07/2022"/>
    <n v="50"/>
    <x v="2"/>
    <n v="16"/>
    <n v="800"/>
  </r>
  <r>
    <n v="262"/>
    <s v="F39563"/>
    <s v="31/05/2022"/>
    <n v="1571.6"/>
    <d v="2022-07-09T00:00:00"/>
    <s v="25/07/2022"/>
    <n v="1571.6"/>
    <x v="2"/>
    <n v="16"/>
    <n v="25145.599999999999"/>
  </r>
  <r>
    <n v="263"/>
    <s v="H42207"/>
    <s v="31/05/2022"/>
    <n v="3650"/>
    <d v="2022-07-03T00:00:00"/>
    <s v="25/07/2022"/>
    <n v="3650"/>
    <x v="2"/>
    <n v="22"/>
    <n v="80300"/>
  </r>
  <r>
    <n v="264"/>
    <s v="H42230"/>
    <s v="31/05/2022"/>
    <n v="131.84"/>
    <d v="2022-07-03T00:00:00"/>
    <s v="25/07/2022"/>
    <n v="131.84"/>
    <x v="2"/>
    <n v="22"/>
    <n v="2900.48"/>
  </r>
  <r>
    <n v="265"/>
    <s v="H42252"/>
    <s v="31/05/2022"/>
    <n v="120.4"/>
    <d v="2022-07-03T00:00:00"/>
    <s v="25/07/2022"/>
    <n v="120.4"/>
    <x v="2"/>
    <n v="22"/>
    <n v="2648.8"/>
  </r>
  <r>
    <n v="266"/>
    <s v="T11465"/>
    <s v="31/05/2022"/>
    <n v="255"/>
    <d v="2022-07-09T00:00:00"/>
    <s v="25/07/2022"/>
    <n v="255"/>
    <x v="2"/>
    <n v="16"/>
    <n v="4080"/>
  </r>
  <r>
    <n v="267"/>
    <s v="F50674"/>
    <s v="28/06/2022"/>
    <n v="246.49"/>
    <d v="2022-08-13T00:00:00"/>
    <s v="25/07/2022"/>
    <n v="246.49"/>
    <x v="2"/>
    <n v="-19"/>
    <n v="-4683.3100000000004"/>
  </r>
  <r>
    <n v="268"/>
    <s v="H42302"/>
    <s v="30/06/2022"/>
    <n v="100"/>
    <d v="2022-08-04T00:00:00"/>
    <s v="25/07/2022"/>
    <n v="100"/>
    <x v="2"/>
    <n v="-10"/>
    <n v="-1000"/>
  </r>
  <r>
    <n v="269"/>
    <s v="H42304"/>
    <s v="30/06/2022"/>
    <n v="12.35"/>
    <d v="2022-08-04T00:00:00"/>
    <s v="25/07/2022"/>
    <n v="12.35"/>
    <x v="2"/>
    <n v="-10"/>
    <n v="-123.5"/>
  </r>
  <r>
    <n v="270"/>
    <s v="T15042"/>
    <s v="30/06/2022"/>
    <n v="1322"/>
    <d v="2022-08-12T00:00:00"/>
    <s v="25/07/2022"/>
    <n v="1322"/>
    <x v="2"/>
    <n v="-18"/>
    <n v="-23796"/>
  </r>
  <r>
    <n v="271"/>
    <s v="T15567"/>
    <s v="30/06/2022"/>
    <n v="1248.24"/>
    <d v="2022-08-13T00:00:00"/>
    <s v="25/07/2022"/>
    <n v="1248.24"/>
    <x v="2"/>
    <n v="-19"/>
    <n v="-23716.560000000001"/>
  </r>
  <r>
    <n v="272"/>
    <s v="N80486"/>
    <s v="31/05/2022"/>
    <n v="3565.91"/>
    <d v="2022-07-09T00:00:00"/>
    <s v="25/07/2022"/>
    <n v="3565.91"/>
    <x v="2"/>
    <n v="16"/>
    <n v="57054.559999999998"/>
  </r>
  <r>
    <n v="273"/>
    <s v="N80584"/>
    <s v="30/06/2022"/>
    <n v="3303.47"/>
    <d v="2022-08-13T00:00:00"/>
    <s v="25/07/2022"/>
    <n v="3303.47"/>
    <x v="2"/>
    <n v="-19"/>
    <n v="-62765.929999999993"/>
  </r>
  <r>
    <n v="274"/>
    <s v="107/PA-2020 "/>
    <s v="01/06/2020"/>
    <n v="2454"/>
    <s v="31/07/2020"/>
    <s v="30/07/2020"/>
    <n v="2454"/>
    <x v="2"/>
    <n v="-1"/>
    <n v="-2454"/>
  </r>
  <r>
    <n v="275"/>
    <s v="132/PA-2020"/>
    <s v="01/07/2020"/>
    <n v="1387.5"/>
    <s v="01/08/2020"/>
    <s v="30/07/2020"/>
    <n v="1387.5"/>
    <x v="2"/>
    <n v="-2"/>
    <n v="-2775"/>
  </r>
  <r>
    <n v="276"/>
    <s v="129/PA-2020"/>
    <s v="25/06/2020"/>
    <n v="280"/>
    <s v="31/07/2020"/>
    <s v="30/07/2020"/>
    <n v="280"/>
    <x v="2"/>
    <n v="-1"/>
    <n v="-280"/>
  </r>
  <r>
    <n v="277"/>
    <s v="533/FTV"/>
    <s v="20/06/2022"/>
    <n v="700"/>
    <s v="20/07/2022"/>
    <s v="22/07/2022"/>
    <n v="700"/>
    <x v="2"/>
    <n v="2"/>
    <n v="1400"/>
  </r>
  <r>
    <n v="278"/>
    <s v="4/2022"/>
    <s v="29/07/2022"/>
    <n v="823.53"/>
    <s v="29/07/2022"/>
    <s v="05/08/2022"/>
    <n v="700"/>
    <x v="2"/>
    <n v="7"/>
    <n v="5764.71"/>
  </r>
  <r>
    <n v="279"/>
    <s v="004229784051"/>
    <s v="08/06/2022"/>
    <n v="877.13"/>
    <s v="13/07/2022"/>
    <s v="13/07/2022"/>
    <n v="877.13"/>
    <x v="2"/>
    <n v="0"/>
    <n v="0"/>
  </r>
  <r>
    <n v="280"/>
    <s v="004237675489"/>
    <s v="07/07/2022"/>
    <n v="931.86"/>
    <s v="11/08/2022"/>
    <s v="11/08/2022"/>
    <n v="931.86"/>
    <x v="2"/>
    <n v="0"/>
    <n v="0"/>
  </r>
  <r>
    <n v="281"/>
    <s v="2020VP0000281"/>
    <s v="23/06/2020"/>
    <n v="10000"/>
    <s v="31/07/2020"/>
    <s v="30/07/2020"/>
    <n v="10000"/>
    <x v="2"/>
    <n v="-1"/>
    <n v="-10000"/>
  </r>
  <r>
    <n v="282"/>
    <s v="2022VP0000230"/>
    <s v="27/06/2022"/>
    <n v="7500"/>
    <s v="27/07/2022"/>
    <s v="05/08/2022"/>
    <n v="7500"/>
    <x v="2"/>
    <n v="9"/>
    <n v="67500"/>
  </r>
  <r>
    <n v="283"/>
    <s v="80/2020"/>
    <s v="30/06/2020"/>
    <n v="1681.38"/>
    <s v="31/07/2020"/>
    <s v="30/07/2020"/>
    <n v="1681.38"/>
    <x v="2"/>
    <n v="-1"/>
    <n v="-1681.38"/>
  </r>
  <r>
    <n v="284"/>
    <s v="126PA"/>
    <s v="30/06/2022"/>
    <n v="1504.25"/>
    <s v="30/07/2022"/>
    <s v="29/07/2022"/>
    <n v="1504.25"/>
    <x v="2"/>
    <n v="-1"/>
    <n v="-1504.25"/>
  </r>
  <r>
    <n v="285"/>
    <s v="156PA"/>
    <s v="31/07/2022"/>
    <n v="1504.25"/>
    <s v="31/08/2022"/>
    <s v="01/09/2022"/>
    <n v="1504.25"/>
    <x v="2"/>
    <n v="1"/>
    <n v="1504.25"/>
  </r>
  <r>
    <n v="286"/>
    <s v="97PA"/>
    <s v="31/05/2022"/>
    <n v="1504.25"/>
    <s v="30/06/2022"/>
    <s v="01/07/2022"/>
    <n v="1504.25"/>
    <x v="2"/>
    <n v="1"/>
    <n v="1504.25"/>
  </r>
  <r>
    <n v="287"/>
    <s v="93PA"/>
    <s v="23/05/2022"/>
    <n v="198.25"/>
    <d v="2022-09-21T00:00:00"/>
    <s v="22/09/2022"/>
    <n v="138.85"/>
    <x v="2"/>
    <n v="1"/>
    <n v="198.25"/>
  </r>
  <r>
    <n v="288"/>
    <s v="2020P00003"/>
    <s v="30/06/2020"/>
    <n v="240"/>
    <s v="31/07/2020"/>
    <s v="30/07/2020"/>
    <n v="240"/>
    <x v="2"/>
    <n v="-1"/>
    <n v="-240"/>
  </r>
  <r>
    <n v="289"/>
    <s v="PAE0030438"/>
    <s v="31/08/2022"/>
    <n v="205.42"/>
    <s v="30/09/2022"/>
    <s v="30/09/2022"/>
    <n v="205.42"/>
    <x v="2"/>
    <n v="0"/>
    <n v="0"/>
  </r>
  <r>
    <n v="290"/>
    <s v="PAE0026322"/>
    <s v="30/06/2022"/>
    <n v="242"/>
    <s v="31/07/2022"/>
    <s v="01/08/2022"/>
    <n v="242"/>
    <x v="2"/>
    <n v="1"/>
    <n v="242"/>
  </r>
  <r>
    <n v="291"/>
    <s v="3301000257-1226"/>
    <s v="11/07/2022"/>
    <n v="16746.79"/>
    <s v="11/08/2022"/>
    <s v="25/07/2022"/>
    <n v="16746.79"/>
    <x v="2"/>
    <n v="-17"/>
    <n v="-284695.43"/>
  </r>
  <r>
    <n v="292"/>
    <s v="3301000261-1226"/>
    <s v="11/07/2022"/>
    <n v="4750"/>
    <s v="11/08/2022"/>
    <s v="22/07/2022"/>
    <n v="4750"/>
    <x v="2"/>
    <n v="-20"/>
    <n v="-95000"/>
  </r>
  <r>
    <n v="293"/>
    <s v="3301000214-1226"/>
    <s v="06/06/2022"/>
    <n v="77472.05"/>
    <s v="06/07/2022"/>
    <s v="06/07/2022"/>
    <n v="77472.05"/>
    <x v="2"/>
    <n v="0"/>
    <n v="0"/>
  </r>
  <r>
    <n v="294"/>
    <s v="32/VE"/>
    <s v="15/06/2022"/>
    <n v="3900"/>
    <s v="15/07/2022"/>
    <s v="20/07/2022"/>
    <n v="3900"/>
    <x v="2"/>
    <n v="5"/>
    <n v="19500"/>
  </r>
  <r>
    <n v="295"/>
    <s v="270/2022"/>
    <s v="08/09/2022"/>
    <n v="1400"/>
    <s v="08/10/2022"/>
    <s v="16/09/2022"/>
    <n v="1400"/>
    <x v="2"/>
    <n v="-22"/>
    <n v="-30800"/>
  </r>
  <r>
    <n v="296"/>
    <s v="217"/>
    <s v="16/06/2022"/>
    <n v="1000"/>
    <s v="10/07/2022"/>
    <s v="08/07/2022"/>
    <n v="1000"/>
    <x v="2"/>
    <n v="-2"/>
    <n v="-2000"/>
  </r>
  <r>
    <n v="297"/>
    <s v="VP0003422020"/>
    <s v="31/05/2020"/>
    <n v="236.5"/>
    <s v="31/07/2020"/>
    <s v="30/07/2020"/>
    <n v="236.5"/>
    <x v="2"/>
    <n v="-1"/>
    <n v="-236.5"/>
  </r>
  <r>
    <n v="298"/>
    <s v="338592829"/>
    <s v="02/09/2022"/>
    <n v="41.48"/>
    <d v="2022-10-02T00:00:00"/>
    <s v="30/09/2022"/>
    <n v="41.48"/>
    <x v="2"/>
    <n v="-2"/>
    <n v="-82.96"/>
  </r>
  <r>
    <n v="299"/>
    <s v="337052575"/>
    <s v="02/08/2022"/>
    <n v="41.48"/>
    <d v="2022-09-02T00:00:00"/>
    <s v="31/08/2022"/>
    <n v="41.48"/>
    <x v="2"/>
    <n v="-2"/>
    <n v="-82.96"/>
  </r>
  <r>
    <n v="300"/>
    <s v="335430575"/>
    <s v="02/07/2022"/>
    <n v="41.48"/>
    <d v="2022-08-02T00:00:00"/>
    <s v="31/07/2022"/>
    <n v="41.48"/>
    <x v="2"/>
    <n v="-2"/>
    <n v="-82.96"/>
  </r>
  <r>
    <n v="301"/>
    <s v="PA 32/22"/>
    <s v="30/06/2022"/>
    <n v="75"/>
    <s v="31/07/2022"/>
    <s v="29/07/2022"/>
    <n v="75"/>
    <x v="2"/>
    <n v="-2"/>
    <n v="-150"/>
  </r>
  <r>
    <n v="302"/>
    <s v="2232000002"/>
    <s v="28/04/2022"/>
    <n v="4160"/>
    <d v="2022-09-13T00:00:00"/>
    <s v="16/09/2022"/>
    <n v="2080"/>
    <x v="2"/>
    <n v="3"/>
    <n v="12480"/>
  </r>
  <r>
    <n v="303"/>
    <s v="32294"/>
    <s v="14/06/2022"/>
    <n v="300"/>
    <s v="14/08/2022"/>
    <s v="05/08/2022"/>
    <n v="300"/>
    <x v="2"/>
    <n v="-9"/>
    <n v="-2700"/>
  </r>
  <r>
    <n v="304"/>
    <s v="33199"/>
    <s v="25/06/2022"/>
    <n v="825"/>
    <s v="31/08/2022"/>
    <s v="01/09/2022"/>
    <n v="825"/>
    <x v="2"/>
    <n v="1"/>
    <n v="825"/>
  </r>
  <r>
    <n v="305"/>
    <s v="19866"/>
    <s v="08/04/2022"/>
    <n v="300"/>
    <d v="2022-07-29T00:00:00"/>
    <s v="05/08/2022"/>
    <n v="300"/>
    <x v="2"/>
    <n v="7"/>
    <n v="2100"/>
  </r>
  <r>
    <n v="306"/>
    <s v="34731"/>
    <s v="20/07/2022"/>
    <n v="500"/>
    <s v="20/09/2022"/>
    <s v="20/09/2022"/>
    <n v="500"/>
    <x v="2"/>
    <n v="0"/>
    <n v="0"/>
  </r>
  <r>
    <n v="307"/>
    <s v="579/01"/>
    <s v="02/08/2022"/>
    <n v="570"/>
    <s v="31/08/2022"/>
    <s v="01/09/2022"/>
    <n v="570"/>
    <x v="2"/>
    <n v="1"/>
    <n v="570"/>
  </r>
  <r>
    <n v="308"/>
    <s v="128/FE"/>
    <s v="30/06/2020"/>
    <n v="1350"/>
    <s v="31/07/2020"/>
    <s v="30/07/2020"/>
    <n v="1150"/>
    <x v="2"/>
    <n v="-1"/>
    <n v="-1350"/>
  </r>
  <r>
    <n v="309"/>
    <s v="129/FE"/>
    <s v="30/06/2020"/>
    <n v="450"/>
    <s v="31/07/2020"/>
    <s v="30/07/2020"/>
    <n v="450"/>
    <x v="2"/>
    <n v="-1"/>
    <n v="-450"/>
  </r>
  <r>
    <n v="310"/>
    <s v="0072356469"/>
    <s v="19/06/2020"/>
    <n v="162.5"/>
    <s v="31/07/2020"/>
    <s v="30/07/2020"/>
    <n v="162.5"/>
    <x v="2"/>
    <n v="-1"/>
    <n v="-162.5"/>
  </r>
  <r>
    <n v="311"/>
    <s v="0073735790"/>
    <s v="20/06/2022"/>
    <n v="162.5"/>
    <s v="20/07/2022"/>
    <s v="05/08/2022"/>
    <n v="162.5"/>
    <x v="2"/>
    <n v="16"/>
    <n v="2600"/>
  </r>
  <r>
    <n v="312"/>
    <s v="0012002138"/>
    <s v="16/06/2020"/>
    <n v="260"/>
    <s v="31/07/2020"/>
    <s v="30/07/2020"/>
    <n v="260"/>
    <x v="2"/>
    <n v="-1"/>
    <n v="-260"/>
  </r>
  <r>
    <n v="313"/>
    <s v="0012003660"/>
    <s v="23/06/2022"/>
    <n v="260"/>
    <s v="31/07/2022"/>
    <s v="29/07/2022"/>
    <n v="260"/>
    <x v="2"/>
    <n v="-2"/>
    <n v="-520"/>
  </r>
  <r>
    <n v="314"/>
    <s v="01S620222181000171"/>
    <s v="15/06/2022"/>
    <n v="163.19999999999999"/>
    <s v="15/07/2022"/>
    <s v="19/07/2022"/>
    <n v="163.19999999999999"/>
    <x v="2"/>
    <n v="4"/>
    <n v="652.79999999999995"/>
  </r>
  <r>
    <n v="315"/>
    <s v="01S620222181000292"/>
    <s v="15/07/2022"/>
    <n v="152"/>
    <s v="14/08/2022"/>
    <s v="18/08/2022"/>
    <n v="152"/>
    <x v="2"/>
    <n v="4"/>
    <n v="608"/>
  </r>
  <r>
    <n v="316"/>
    <s v="01S620222181000527"/>
    <s v="18/07/2022"/>
    <n v="199"/>
    <s v="13/09/2022"/>
    <s v="13/09/2022"/>
    <n v="199"/>
    <x v="2"/>
    <n v="0"/>
    <n v="0"/>
  </r>
  <r>
    <n v="317"/>
    <s v="01S620222181001450"/>
    <s v="16/08/2022"/>
    <n v="136"/>
    <s v="15/09/2022"/>
    <s v="19/09/2022"/>
    <n v="136"/>
    <x v="2"/>
    <n v="4"/>
    <n v="544"/>
  </r>
  <r>
    <n v="318"/>
    <s v="1010777103"/>
    <s v="18/07/2022"/>
    <n v="347"/>
    <s v="05/08/2022"/>
    <s v="05/08/2022"/>
    <n v="347"/>
    <x v="2"/>
    <n v="0"/>
    <n v="0"/>
  </r>
  <r>
    <n v="319"/>
    <s v="14/01"/>
    <s v="28/07/2022"/>
    <n v="187.5"/>
    <s v="31/08/2022"/>
    <s v="01/09/2022"/>
    <n v="187.5"/>
    <x v="2"/>
    <n v="1"/>
    <n v="187.5"/>
  </r>
  <r>
    <n v="320"/>
    <s v="FATTPA 4_22"/>
    <s v="23/06/2022"/>
    <n v="8500"/>
    <s v="20/07/2022"/>
    <s v="22/07/2022"/>
    <n v="8500"/>
    <x v="2"/>
    <n v="2"/>
    <n v="17000"/>
  </r>
  <r>
    <n v="321"/>
    <s v="67E"/>
    <s v="06/07/2020"/>
    <n v="2508"/>
    <s v="31/08/2020"/>
    <s v="30/07/2020"/>
    <n v="2112.67"/>
    <x v="2"/>
    <n v="-32"/>
    <n v="-80256"/>
  </r>
  <r>
    <n v="322"/>
    <s v="49E"/>
    <s v="12/06/2022"/>
    <n v="1628.29"/>
    <d v="2022-07-12T00:00:00"/>
    <s v="22/07/2022"/>
    <n v="1371.62"/>
    <x v="2"/>
    <n v="10"/>
    <n v="16282.9"/>
  </r>
  <r>
    <n v="323"/>
    <s v="68E"/>
    <s v="14/07/2022"/>
    <n v="1628.29"/>
    <s v="05/08/2022"/>
    <s v="05/08/2022"/>
    <n v="1371.62"/>
    <x v="2"/>
    <n v="0"/>
    <n v="0"/>
  </r>
  <r>
    <n v="324"/>
    <s v="612"/>
    <s v="14/06/2022"/>
    <n v="300"/>
    <s v="14/06/2022"/>
    <s v="01/07/2022"/>
    <n v="300"/>
    <x v="2"/>
    <n v="17"/>
    <n v="5100"/>
  </r>
  <r>
    <n v="325"/>
    <s v="142"/>
    <s v="22/06/2022"/>
    <n v="628.48"/>
    <s v="22/07/2022"/>
    <s v="20/07/2022"/>
    <n v="551.67999999999995"/>
    <x v="2"/>
    <n v="-2"/>
    <n v="-1256.96"/>
  </r>
  <r>
    <n v="326"/>
    <s v="2/27"/>
    <s v="27/06/2022"/>
    <n v="3355.98"/>
    <s v="27/07/2022"/>
    <s v="05/08/2022"/>
    <n v="2826.98"/>
    <x v="2"/>
    <n v="9"/>
    <n v="30203.82"/>
  </r>
  <r>
    <n v="327"/>
    <s v="22-0420"/>
    <s v="17/06/2022"/>
    <n v="480"/>
    <s v="20/07/2022"/>
    <s v="29/07/2022"/>
    <n v="480"/>
    <x v="2"/>
    <n v="9"/>
    <n v="4320"/>
  </r>
  <r>
    <n v="328"/>
    <s v="467/VENDITE"/>
    <s v="14/06/2022"/>
    <n v="1000"/>
    <s v="10/07/2022"/>
    <s v="08/07/2022"/>
    <n v="1000"/>
    <x v="2"/>
    <n v="-2"/>
    <n v="-2000"/>
  </r>
  <r>
    <n v="329"/>
    <s v="310 08653"/>
    <s v="27/07/2022"/>
    <n v="717.09"/>
    <s v="27/07/2022"/>
    <s v="31/07/2022"/>
    <n v="717.09"/>
    <x v="2"/>
    <n v="4"/>
    <n v="2868.36"/>
  </r>
  <r>
    <n v="330"/>
    <s v="P0022437"/>
    <s v="03/08/2022"/>
    <n v="615.6"/>
    <s v="31/08/2022"/>
    <s v="01/09/2022"/>
    <n v="615.6"/>
    <x v="2"/>
    <n v="1"/>
    <n v="615.6"/>
  </r>
  <r>
    <n v="331"/>
    <s v="55"/>
    <s v="31/05/2022"/>
    <n v="8580"/>
    <s v="30/06/2022"/>
    <s v="06/07/2022"/>
    <n v="8580"/>
    <x v="2"/>
    <n v="6"/>
    <n v="51480"/>
  </r>
  <r>
    <n v="332"/>
    <s v="56"/>
    <s v="31/05/2022"/>
    <n v="8580"/>
    <s v="30/06/2022"/>
    <s v="06/07/2022"/>
    <n v="8580"/>
    <x v="2"/>
    <n v="6"/>
    <n v="51480"/>
  </r>
  <r>
    <n v="333"/>
    <s v="57"/>
    <s v="31/05/2022"/>
    <n v="11440"/>
    <s v="30/06/2022"/>
    <s v="06/07/2022"/>
    <n v="11440"/>
    <x v="2"/>
    <n v="6"/>
    <n v="68640"/>
  </r>
  <r>
    <n v="334"/>
    <s v="22-0670"/>
    <s v="27/06/2022"/>
    <n v="150"/>
    <s v="31/07/2022"/>
    <s v="29/07/2022"/>
    <n v="150"/>
    <x v="2"/>
    <n v="-2"/>
    <n v="-300"/>
  </r>
  <r>
    <n v="335"/>
    <s v="67"/>
    <s v="20/05/2022"/>
    <n v="4398.87"/>
    <d v="2022-06-30T00:00:00"/>
    <s v="01/07/2022"/>
    <n v="4398.87"/>
    <x v="2"/>
    <n v="1"/>
    <n v="4398.87"/>
  </r>
  <r>
    <n v="336"/>
    <s v="1022198237"/>
    <s v="21/07/2022"/>
    <n v="746.35"/>
    <s v="21/08/2022"/>
    <s v="05/08/2022"/>
    <n v="746.35"/>
    <x v="2"/>
    <n v="-16"/>
    <n v="-11941.6"/>
  </r>
  <r>
    <n v="337"/>
    <s v="1296"/>
    <s v="08/07/2022"/>
    <n v="15002"/>
    <s v="05/08/2022"/>
    <s v="05/08/2022"/>
    <n v="15002"/>
    <x v="2"/>
    <n v="0"/>
    <n v="0"/>
  </r>
  <r>
    <n v="338"/>
    <s v="BITL0120011796"/>
    <s v="30/06/2020"/>
    <n v="10000"/>
    <s v="30/07/2020"/>
    <s v="30/07/2020"/>
    <n v="10000"/>
    <x v="2"/>
    <n v="0"/>
    <n v="0"/>
  </r>
  <r>
    <n v="339"/>
    <s v="F 1388/C 2022"/>
    <s v="16/06/2022"/>
    <n v="281.08999999999997"/>
    <s v="16/07/2022"/>
    <s v="21/07/2022"/>
    <n v="281.08999999999997"/>
    <x v="2"/>
    <n v="5"/>
    <n v="1405.4499999999998"/>
  </r>
  <r>
    <n v="340"/>
    <s v="316 FTE"/>
    <s v="11/07/2022"/>
    <n v="11004"/>
    <s v="10/08/2022"/>
    <s v="05/08/2022"/>
    <n v="11004"/>
    <x v="2"/>
    <n v="-5"/>
    <n v="-55020"/>
  </r>
  <r>
    <n v="341"/>
    <s v="72200005"/>
    <s v="11/07/2022"/>
    <n v="9608.1200000000008"/>
    <s v="30/09/2022"/>
    <s v="07/09/2022"/>
    <n v="1554.62"/>
    <x v="2"/>
    <n v="-23"/>
    <n v="-220986.76"/>
  </r>
  <r>
    <n v="342"/>
    <s v="F 2002/Q 2022"/>
    <s v="24/06/2022"/>
    <n v="221.09"/>
    <s v="20/07/2022"/>
    <s v="22/07/2022"/>
    <n v="221.09"/>
    <x v="2"/>
    <n v="2"/>
    <n v="442.18"/>
  </r>
  <r>
    <n v="343"/>
    <s v="7X02104697"/>
    <s v="09/06/2022"/>
    <n v="850"/>
    <s v="08/07/2022"/>
    <s v="08/07/2022"/>
    <n v="850"/>
    <x v="2"/>
    <n v="0"/>
    <n v="0"/>
  </r>
  <r>
    <n v="344"/>
    <s v="7X03266945"/>
    <s v="11/08/2022"/>
    <n v="920.59"/>
    <s v="09/09/2022"/>
    <s v="09/09/2022"/>
    <n v="920.59"/>
    <x v="2"/>
    <n v="0"/>
    <n v="0"/>
  </r>
  <r>
    <n v="345"/>
    <s v="5/2022"/>
    <s v="01/08/2022"/>
    <n v="66403.38"/>
    <s v="01/08/2022"/>
    <s v="05/08/2022"/>
    <n v="66403.38"/>
    <x v="2"/>
    <n v="4"/>
    <n v="265613.52"/>
  </r>
  <r>
    <n v="346"/>
    <s v="4/2022"/>
    <s v="13/07/2022"/>
    <n v="75000"/>
    <s v="13/08/2022"/>
    <s v="14/07/2022"/>
    <n v="75000"/>
    <x v="2"/>
    <n v="-30"/>
    <n v="-2250000"/>
  </r>
  <r>
    <n v="347"/>
    <s v="6/2022"/>
    <s v="26/09/2022"/>
    <n v="96836.13"/>
    <s v="26/10/2022"/>
    <s v="27/09/2022"/>
    <n v="96836.13"/>
    <x v="2"/>
    <n v="-29"/>
    <n v="-2808247.77"/>
  </r>
  <r>
    <n v="348"/>
    <s v="FATTPA 61_22"/>
    <s v="24/06/2022"/>
    <n v="3647.8"/>
    <s v="24/07/2022"/>
    <s v="06/07/2022"/>
    <n v="3072.8"/>
    <x v="2"/>
    <n v="-18"/>
    <n v="-65660.400000000009"/>
  </r>
  <r>
    <n v="349"/>
    <s v="FATTPA 80_22"/>
    <s v="02/08/2022"/>
    <n v="15426.53"/>
    <s v="02/09/2022"/>
    <s v="05/08/2022"/>
    <n v="12994.86"/>
    <x v="2"/>
    <n v="-28"/>
    <n v="-431942.84"/>
  </r>
  <r>
    <n v="350"/>
    <s v="FATTPA 81_22"/>
    <s v="02/08/2022"/>
    <n v="4419.93"/>
    <s v="02/09/2022"/>
    <s v="05/08/2022"/>
    <n v="3767.93"/>
    <x v="2"/>
    <n v="-28"/>
    <n v="-123758.04000000001"/>
  </r>
  <r>
    <n v="351"/>
    <s v="3530658"/>
    <s v="02/08/2022"/>
    <n v="671"/>
    <d v="2022-09-02T00:00:00"/>
    <s v="31/08/2022"/>
    <n v="671"/>
    <x v="2"/>
    <n v="-2"/>
    <n v="-1342"/>
  </r>
  <r>
    <n v="352"/>
    <s v="14/PA"/>
    <s v="20/07/2022"/>
    <n v="222"/>
    <s v="20/08/2022"/>
    <s v="05/08/2022"/>
    <n v="222"/>
    <x v="2"/>
    <n v="-15"/>
    <n v="-3330"/>
  </r>
  <r>
    <n v="353"/>
    <s v="182"/>
    <s v="24/05/2022"/>
    <n v="366"/>
    <s v="20/07/2022"/>
    <s v="22/07/2022"/>
    <n v="306"/>
    <x v="2"/>
    <n v="2"/>
    <n v="732"/>
  </r>
  <r>
    <n v="354"/>
    <s v="60"/>
    <s v="09/11/2022"/>
    <n v="5075.2"/>
    <s v="09/12/2022"/>
    <s v="16/12/2022"/>
    <n v="4275.2"/>
    <x v="3"/>
    <n v="7"/>
    <n v="35526.400000000001"/>
  </r>
  <r>
    <n v="355"/>
    <s v="0-223"/>
    <s v="24/10/2022"/>
    <n v="15800"/>
    <s v="30/11/2022"/>
    <s v="12/12/2022"/>
    <n v="15800"/>
    <x v="3"/>
    <n v="12"/>
    <n v="189600"/>
  </r>
  <r>
    <n v="356"/>
    <s v="0-224"/>
    <s v="24/10/2022"/>
    <n v="9000"/>
    <s v="30/11/2022"/>
    <s v="12/12/2022"/>
    <n v="5400"/>
    <x v="3"/>
    <n v="12"/>
    <n v="108000"/>
  </r>
  <r>
    <n v="357"/>
    <s v="0-225"/>
    <s v="24/10/2022"/>
    <n v="9800"/>
    <s v="30/11/2022"/>
    <s v="12/12/2022"/>
    <n v="9800"/>
    <x v="3"/>
    <n v="12"/>
    <n v="117600"/>
  </r>
  <r>
    <n v="358"/>
    <s v="48/P22"/>
    <s v="24/11/2022"/>
    <n v="7056"/>
    <s v="30/11/2022"/>
    <s v="06/12/2022"/>
    <n v="7056"/>
    <x v="3"/>
    <n v="6"/>
    <n v="42336"/>
  </r>
  <r>
    <n v="359"/>
    <s v="6662505529"/>
    <s v="28/11/2022"/>
    <n v="26851.73"/>
    <s v="28/12/2022"/>
    <s v="16/12/2022"/>
    <n v="26851.73"/>
    <x v="3"/>
    <n v="-12"/>
    <n v="-322220.76"/>
  </r>
  <r>
    <n v="360"/>
    <s v="6662505528"/>
    <s v="28/11/2022"/>
    <n v="109.11"/>
    <s v="28/12/2022"/>
    <s v="16/12/2022"/>
    <n v="109.11"/>
    <x v="3"/>
    <n v="-12"/>
    <n v="-1309.32"/>
  </r>
  <r>
    <n v="361"/>
    <s v="IIT2217467"/>
    <s v="29/08/2022"/>
    <n v="1874.56"/>
    <s v="30/09/2022"/>
    <s v="03/10/2022"/>
    <n v="1874.56"/>
    <x v="3"/>
    <n v="3"/>
    <n v="5623.68"/>
  </r>
  <r>
    <n v="362"/>
    <s v="3569/FE/2022"/>
    <s v="10/11/2022"/>
    <n v="321.93"/>
    <s v="10/12/2022"/>
    <s v="22/12/2022"/>
    <n v="321.93"/>
    <x v="3"/>
    <n v="12"/>
    <n v="3863.16"/>
  </r>
  <r>
    <n v="363"/>
    <s v="449/001"/>
    <s v="14/10/2022"/>
    <n v="1586"/>
    <s v="14/11/2022"/>
    <s v="02/12/2022"/>
    <n v="1336"/>
    <x v="3"/>
    <n v="18"/>
    <n v="28548"/>
  </r>
  <r>
    <n v="364"/>
    <s v="517/001"/>
    <s v="15/11/2022"/>
    <n v="1586"/>
    <s v="15/12/2022"/>
    <s v="16/12/2022"/>
    <n v="1336"/>
    <x v="3"/>
    <n v="1"/>
    <n v="1586"/>
  </r>
  <r>
    <n v="365"/>
    <s v="405/001"/>
    <s v="08/09/2022"/>
    <n v="1586"/>
    <s v="08/10/2022"/>
    <s v="05/10/2022"/>
    <n v="1336"/>
    <x v="3"/>
    <n v="-3"/>
    <n v="-4758"/>
  </r>
  <r>
    <n v="366"/>
    <s v="2005"/>
    <s v="04/11/2022"/>
    <n v="454"/>
    <s v="04/12/2022"/>
    <s v="30/11/2022"/>
    <n v="446"/>
    <x v="3"/>
    <n v="-4"/>
    <n v="-1816"/>
  </r>
  <r>
    <n v="367"/>
    <s v="1798"/>
    <s v="14/09/2022"/>
    <n v="490.28"/>
    <s v="14/10/2022"/>
    <s v="10/10/2022"/>
    <n v="490.28"/>
    <x v="3"/>
    <n v="-4"/>
    <n v="-1961.12"/>
  </r>
  <r>
    <n v="368"/>
    <s v="999A"/>
    <s v="24/10/2022"/>
    <n v="1875"/>
    <n v="44889"/>
    <s v="07/11/2022"/>
    <n v="1500"/>
    <x v="3"/>
    <n v="-17"/>
    <n v="-31875"/>
  </r>
  <r>
    <n v="369"/>
    <s v="FVL194"/>
    <s v="23/11/2022"/>
    <n v="1000"/>
    <s v="20/12/2022"/>
    <s v="22/12/2022"/>
    <n v="1000"/>
    <x v="3"/>
    <n v="2"/>
    <n v="2000"/>
  </r>
  <r>
    <n v="370"/>
    <s v="2022321033886"/>
    <s v="01/11/2022"/>
    <n v="690"/>
    <s v="30/11/2022"/>
    <s v="30/11/2022"/>
    <n v="690"/>
    <x v="3"/>
    <n v="0"/>
    <n v="0"/>
  </r>
  <r>
    <n v="371"/>
    <s v="2022321036910"/>
    <s v="01/12/2022"/>
    <n v="690"/>
    <s v="01/01/2023"/>
    <s v="29/12/2022"/>
    <n v="690"/>
    <x v="3"/>
    <n v="-3"/>
    <n v="-2070"/>
  </r>
  <r>
    <n v="372"/>
    <s v="2022321030504"/>
    <s v="01/10/2022"/>
    <n v="690"/>
    <s v="31/10/2022"/>
    <s v="03/11/2022"/>
    <n v="690"/>
    <x v="3"/>
    <n v="3"/>
    <n v="2070"/>
  </r>
  <r>
    <n v="373"/>
    <s v="2022321024385"/>
    <s v="01/08/2022"/>
    <n v="637.75"/>
    <n v="44812"/>
    <s v="03/10/2022"/>
    <n v="637.75"/>
    <x v="3"/>
    <n v="25"/>
    <n v="15943.75"/>
  </r>
  <r>
    <n v="374"/>
    <s v="2022321025801"/>
    <s v="05/08/2022"/>
    <n v="1560"/>
    <n v="44813"/>
    <s v="03/10/2022"/>
    <n v="1560"/>
    <x v="3"/>
    <n v="24"/>
    <n v="37440"/>
  </r>
  <r>
    <n v="375"/>
    <s v="2022321027819"/>
    <s v="01/09/2022"/>
    <n v="690"/>
    <n v="44834"/>
    <s v="03/10/2022"/>
    <n v="690"/>
    <x v="3"/>
    <n v="3"/>
    <n v="2070"/>
  </r>
  <r>
    <n v="376"/>
    <s v="V0-118353"/>
    <s v="05/09/2022"/>
    <n v="2784.78"/>
    <s v="07/10/2022"/>
    <s v="10/10/2022"/>
    <n v="2784.78"/>
    <x v="3"/>
    <n v="3"/>
    <n v="8354.34"/>
  </r>
  <r>
    <n v="377"/>
    <s v="V0-123212"/>
    <s v="13/09/2022"/>
    <n v="458.4"/>
    <s v="31/10/2022"/>
    <s v="10/10/2022"/>
    <n v="458.4"/>
    <x v="3"/>
    <n v="-21"/>
    <n v="-9626.4"/>
  </r>
  <r>
    <n v="378"/>
    <s v="V0-132914"/>
    <s v="05/10/2022"/>
    <n v="3495.3"/>
    <s v="06/11/2022"/>
    <s v="09/11/2022"/>
    <n v="3495.3"/>
    <x v="3"/>
    <n v="3"/>
    <n v="10485.900000000001"/>
  </r>
  <r>
    <n v="379"/>
    <s v="V0-147128"/>
    <s v="03/11/2022"/>
    <n v="3174.42"/>
    <s v="07/12/2022"/>
    <s v="20/12/2022"/>
    <n v="3174.42"/>
    <x v="3"/>
    <n v="13"/>
    <n v="41267.46"/>
  </r>
  <r>
    <n v="380"/>
    <s v="V0-163539"/>
    <s v="02/12/2022"/>
    <n v="1965.39"/>
    <s v="31/01/2023"/>
    <s v="20/12/2022"/>
    <n v="1965.39"/>
    <x v="3"/>
    <n v="-42"/>
    <n v="-82546.38"/>
  </r>
  <r>
    <n v="381"/>
    <s v="004264"/>
    <s v="16/09/2022"/>
    <n v="988.02"/>
    <s v="20/10/2022"/>
    <s v="20/10/2022"/>
    <n v="988.02"/>
    <x v="3"/>
    <n v="0"/>
    <n v="0"/>
  </r>
  <r>
    <n v="382"/>
    <s v="H42533"/>
    <s v="30/09/2022"/>
    <n v="1291.5999999999999"/>
    <s v="07/11/2022"/>
    <s v="25/11/2022"/>
    <n v="1291.5999999999999"/>
    <x v="3"/>
    <n v="18"/>
    <n v="23248.799999999999"/>
  </r>
  <r>
    <n v="383"/>
    <s v="H42582"/>
    <s v="30/09/2022"/>
    <n v="190.95"/>
    <s v="07/11/2022"/>
    <s v="25/11/2022"/>
    <n v="190.95"/>
    <x v="3"/>
    <n v="18"/>
    <n v="3437.1"/>
  </r>
  <r>
    <n v="384"/>
    <s v="H42621"/>
    <s v="31/10/2022"/>
    <n v="18"/>
    <s v="03/12/2022"/>
    <s v="25/11/2022"/>
    <n v="18"/>
    <x v="3"/>
    <n v="-8"/>
    <n v="-144"/>
  </r>
  <r>
    <n v="385"/>
    <s v="H42654"/>
    <s v="31/10/2022"/>
    <n v="1013.36"/>
    <s v="03/12/2022"/>
    <s v="25/11/2022"/>
    <n v="1013.36"/>
    <x v="3"/>
    <n v="-8"/>
    <n v="-8106.88"/>
  </r>
  <r>
    <n v="386"/>
    <s v="H42687"/>
    <s v="31/10/2022"/>
    <n v="821.02"/>
    <s v="03/12/2022"/>
    <s v="25/11/2022"/>
    <n v="821.02"/>
    <x v="3"/>
    <n v="-8"/>
    <n v="-6568.16"/>
  </r>
  <r>
    <n v="387"/>
    <s v="E04583"/>
    <s v="31/10/2022"/>
    <n v="581.46"/>
    <s v="12/12/2022"/>
    <s v="25/11/2022"/>
    <n v="581.46"/>
    <x v="3"/>
    <n v="-17"/>
    <n v="-9884.82"/>
  </r>
  <r>
    <n v="388"/>
    <s v="T33814"/>
    <s v="31/10/2022"/>
    <n v="989.18"/>
    <s v="12/12/2022"/>
    <s v="25/11/2022"/>
    <n v="989.18"/>
    <x v="3"/>
    <n v="-17"/>
    <n v="-16816.059999999998"/>
  </r>
  <r>
    <n v="389"/>
    <s v="N80776"/>
    <s v="30/09/2022"/>
    <n v="328.53"/>
    <s v="10/11/2022"/>
    <s v="25/11/2022"/>
    <n v="328.53"/>
    <x v="3"/>
    <n v="15"/>
    <n v="4927.95"/>
  </r>
  <r>
    <n v="390"/>
    <s v="N80779"/>
    <s v="30/09/2022"/>
    <n v="52.46"/>
    <s v="10/11/2022"/>
    <s v="25/11/2022"/>
    <n v="52.46"/>
    <x v="3"/>
    <n v="15"/>
    <n v="786.9"/>
  </r>
  <r>
    <n v="391"/>
    <s v="N80867"/>
    <s v="31/10/2022"/>
    <n v="1413.11"/>
    <s v="15/12/2022"/>
    <s v="25/11/2022"/>
    <n v="1413.11"/>
    <x v="3"/>
    <n v="-20"/>
    <n v="-28262.199999999997"/>
  </r>
  <r>
    <n v="392"/>
    <s v="M02123"/>
    <s v="31/10/2022"/>
    <n v="875"/>
    <s v="09/12/2022"/>
    <s v="22/12/2022"/>
    <n v="875"/>
    <x v="3"/>
    <n v="13"/>
    <n v="11375"/>
  </r>
  <r>
    <n v="393"/>
    <s v="880/FTV"/>
    <s v="05/12/2022"/>
    <n v="1387.5"/>
    <s v="31/12/2022"/>
    <s v="29/12/2022"/>
    <n v="1387.5"/>
    <x v="3"/>
    <n v="-2"/>
    <n v="-2775"/>
  </r>
  <r>
    <n v="394"/>
    <s v="2022VP0000330"/>
    <s v="13/10/2022"/>
    <n v="8000"/>
    <s v="13/11/2022"/>
    <s v="17/11/2022"/>
    <n v="8000"/>
    <x v="3"/>
    <n v="4"/>
    <n v="32000"/>
  </r>
  <r>
    <n v="395"/>
    <s v="170PA"/>
    <s v="31/08/2022"/>
    <n v="1504.25"/>
    <s v="30/09/2022"/>
    <s v="03/10/2022"/>
    <n v="1504.25"/>
    <x v="3"/>
    <n v="3"/>
    <n v="4512.75"/>
  </r>
  <r>
    <n v="396"/>
    <s v="207PA"/>
    <s v="30/09/2022"/>
    <n v="1504.25"/>
    <s v="31/10/2022"/>
    <s v="03/11/2022"/>
    <n v="1504.25"/>
    <x v="3"/>
    <n v="3"/>
    <n v="4512.75"/>
  </r>
  <r>
    <n v="397"/>
    <s v="223PA"/>
    <s v="31/10/2022"/>
    <n v="1504.25"/>
    <s v="30/11/2022"/>
    <s v="30/11/2022"/>
    <n v="1504.25"/>
    <x v="3"/>
    <n v="0"/>
    <n v="0"/>
  </r>
  <r>
    <n v="398"/>
    <s v="258PA"/>
    <s v="30/11/2022"/>
    <n v="1504.25"/>
    <s v="30/12/2022"/>
    <s v="29/12/2022"/>
    <n v="1504.25"/>
    <x v="3"/>
    <n v="-1"/>
    <n v="-1504.25"/>
  </r>
  <r>
    <n v="399"/>
    <s v="PAE0044145"/>
    <s v="31/10/2022"/>
    <n v="227.8"/>
    <s v="30/11/2022"/>
    <s v="30/11/2022"/>
    <n v="227.8"/>
    <x v="3"/>
    <n v="0"/>
    <n v="0"/>
  </r>
  <r>
    <n v="400"/>
    <s v="3301000318-1226"/>
    <s v="08/09/2022"/>
    <n v="77472.05"/>
    <s v="05/10/2022"/>
    <s v="05/10/2022"/>
    <n v="77472.05"/>
    <x v="3"/>
    <n v="0"/>
    <n v="0"/>
  </r>
  <r>
    <n v="401"/>
    <s v="3301000367-1226"/>
    <s v="07/10/2022"/>
    <n v="5339.24"/>
    <s v="07/11/2022"/>
    <s v="07/11/2022"/>
    <n v="5339.24"/>
    <x v="3"/>
    <n v="0"/>
    <n v="0"/>
  </r>
  <r>
    <n v="402"/>
    <s v="3301000362-1226"/>
    <s v="07/10/2022"/>
    <n v="15795.8"/>
    <s v="05/11/2022"/>
    <s v="04/11/2022"/>
    <n v="15795.8"/>
    <x v="3"/>
    <n v="-1"/>
    <n v="-15795.8"/>
  </r>
  <r>
    <n v="403"/>
    <s v="3301000385-1226"/>
    <s v="25/10/2022"/>
    <n v="4038.17"/>
    <s v="25/11/2022"/>
    <s v="04/11/2022"/>
    <n v="4038.17"/>
    <x v="3"/>
    <n v="-21"/>
    <n v="-84801.57"/>
  </r>
  <r>
    <n v="404"/>
    <s v="004098FE"/>
    <s v="31/08/2022"/>
    <n v="430.08"/>
    <s v="30/09/2022"/>
    <s v="03/10/2022"/>
    <n v="430.08"/>
    <x v="3"/>
    <n v="3"/>
    <n v="1290.24"/>
  </r>
  <r>
    <n v="405"/>
    <s v="FP70016"/>
    <s v="25/10/2022"/>
    <n v="4324.55"/>
    <s v="25/10/2022"/>
    <s v="11/11/2022"/>
    <n v="540.25"/>
    <x v="3"/>
    <n v="17"/>
    <n v="73517.350000000006"/>
  </r>
  <r>
    <n v="406"/>
    <s v="3/B"/>
    <s v="25/10/2022"/>
    <n v="650"/>
    <s v="30/11/2022"/>
    <s v="23/11/2022"/>
    <n v="650"/>
    <x v="3"/>
    <n v="-7"/>
    <n v="-4550"/>
  </r>
  <r>
    <n v="407"/>
    <s v="299"/>
    <s v="02/11/2022"/>
    <n v="2000"/>
    <s v="02/12/2022"/>
    <s v="23/11/2022"/>
    <n v="1787.18"/>
    <x v="3"/>
    <n v="-9"/>
    <n v="-18000"/>
  </r>
  <r>
    <n v="408"/>
    <s v="341417947"/>
    <s v="02/11/2022"/>
    <n v="41.48"/>
    <n v="44897"/>
    <s v="30/11/2022"/>
    <n v="41.48"/>
    <x v="3"/>
    <n v="-2"/>
    <n v="-82.96"/>
  </r>
  <r>
    <n v="409"/>
    <s v="342882348"/>
    <s v="02/12/2022"/>
    <n v="41.48"/>
    <n v="44928"/>
    <s v="31/12/2022"/>
    <n v="41.48"/>
    <x v="3"/>
    <n v="-2"/>
    <n v="-82.96"/>
  </r>
  <r>
    <n v="410"/>
    <s v="340028669"/>
    <s v="02/10/2022"/>
    <n v="41.48"/>
    <n v="44867"/>
    <s v="31/10/2022"/>
    <n v="41.48"/>
    <x v="3"/>
    <n v="-2"/>
    <n v="-82.96"/>
  </r>
  <r>
    <n v="411"/>
    <s v="20/PA"/>
    <s v="09/09/2022"/>
    <n v="287.04000000000002"/>
    <s v="10/10/2022"/>
    <s v="10/10/2022"/>
    <n v="287.04000000000002"/>
    <x v="3"/>
    <n v="0"/>
    <n v="0"/>
  </r>
  <r>
    <n v="412"/>
    <s v="466"/>
    <s v="29/09/2022"/>
    <n v="975"/>
    <s v="31/10/2022"/>
    <s v="07/11/2022"/>
    <n v="975"/>
    <x v="3"/>
    <n v="7"/>
    <n v="6825"/>
  </r>
  <r>
    <n v="413"/>
    <s v="412210988488"/>
    <s v="20/10/2022"/>
    <n v="3737.95"/>
    <s v="19/11/2022"/>
    <s v="21/11/2022"/>
    <n v="3737.95"/>
    <x v="3"/>
    <n v="2"/>
    <n v="7475.9"/>
  </r>
  <r>
    <n v="414"/>
    <s v="412212152102"/>
    <s v="18/11/2022"/>
    <n v="2866.83"/>
    <s v="19/12/2022"/>
    <s v="19/12/2022"/>
    <n v="2866.83"/>
    <x v="3"/>
    <n v="0"/>
    <n v="0"/>
  </r>
  <r>
    <n v="415"/>
    <s v="PA 54/22"/>
    <s v="28/11/2022"/>
    <n v="1400"/>
    <s v="31/12/2022"/>
    <s v="22/12/2022"/>
    <n v="1400"/>
    <x v="3"/>
    <n v="-9"/>
    <n v="-12600"/>
  </r>
  <r>
    <n v="416"/>
    <s v="1410001760"/>
    <s v="21/07/2022"/>
    <n v="173.08"/>
    <s v="30/09/2022"/>
    <s v="03/10/2022"/>
    <n v="173.08"/>
    <x v="3"/>
    <n v="3"/>
    <n v="519.24"/>
  </r>
  <r>
    <n v="417"/>
    <s v="1410001761"/>
    <s v="21/07/2022"/>
    <n v="11220"/>
    <s v="30/09/2022"/>
    <s v="03/10/2022"/>
    <n v="11220"/>
    <x v="3"/>
    <n v="3"/>
    <n v="33660"/>
  </r>
  <r>
    <n v="418"/>
    <s v="31926"/>
    <s v="09/06/2022"/>
    <n v="300"/>
    <n v="44877"/>
    <s v="23/11/2022"/>
    <n v="300"/>
    <x v="3"/>
    <n v="11"/>
    <n v="3300"/>
  </r>
  <r>
    <n v="419"/>
    <s v="31927"/>
    <s v="09/06/2022"/>
    <n v="300"/>
    <n v="44879"/>
    <s v="23/11/2022"/>
    <n v="300"/>
    <x v="3"/>
    <n v="9"/>
    <n v="2700"/>
  </r>
  <r>
    <n v="420"/>
    <s v="39092"/>
    <s v="10/10/2022"/>
    <n v="300"/>
    <s v="10/12/2022"/>
    <s v="22/12/2022"/>
    <n v="300"/>
    <x v="3"/>
    <n v="12"/>
    <n v="3600"/>
  </r>
  <r>
    <n v="421"/>
    <s v="0012005871"/>
    <s v="25/10/2022"/>
    <n v="260"/>
    <s v="25/11/2022"/>
    <s v="30/11/2022"/>
    <n v="260"/>
    <x v="3"/>
    <n v="5"/>
    <n v="1300"/>
  </r>
  <r>
    <n v="422"/>
    <s v="0012004687"/>
    <s v="19/08/2022"/>
    <n v="260"/>
    <s v="30/09/2022"/>
    <s v="03/10/2022"/>
    <n v="260"/>
    <x v="3"/>
    <n v="3"/>
    <n v="780"/>
  </r>
  <r>
    <n v="423"/>
    <s v="01S620222181001566"/>
    <s v="15/09/2022"/>
    <n v="76.8"/>
    <s v="15/10/2022"/>
    <s v="18/10/2022"/>
    <n v="76.8"/>
    <x v="3"/>
    <n v="3"/>
    <n v="230.39999999999998"/>
  </r>
  <r>
    <n v="424"/>
    <s v="01S620222181001765"/>
    <s v="17/10/2022"/>
    <n v="92.8"/>
    <s v="16/11/2022"/>
    <s v="18/11/2022"/>
    <n v="92.8"/>
    <x v="3"/>
    <n v="2"/>
    <n v="185.6"/>
  </r>
  <r>
    <n v="425"/>
    <s v="01S620222181002240"/>
    <s v="15/11/2022"/>
    <n v="140.80000000000001"/>
    <s v="15/12/2022"/>
    <s v="19/12/2022"/>
    <n v="140.80000000000001"/>
    <x v="3"/>
    <n v="4"/>
    <n v="563.20000000000005"/>
  </r>
  <r>
    <n v="426"/>
    <s v="83/22SP"/>
    <s v="24/11/2022"/>
    <n v="390"/>
    <s v="20/12/2022"/>
    <s v="22/12/2022"/>
    <n v="390"/>
    <x v="3"/>
    <n v="2"/>
    <n v="780"/>
  </r>
  <r>
    <n v="427"/>
    <s v="73/22SP"/>
    <s v="04/11/2022"/>
    <n v="1600"/>
    <s v="30/11/2022"/>
    <s v="30/11/2022"/>
    <n v="1600"/>
    <x v="3"/>
    <n v="0"/>
    <n v="0"/>
  </r>
  <r>
    <n v="428"/>
    <s v="62/22SP"/>
    <s v="14/10/2022"/>
    <n v="2167.5"/>
    <s v="10/11/2022"/>
    <s v="17/11/2022"/>
    <n v="2167.5"/>
    <x v="3"/>
    <n v="7"/>
    <n v="15172.5"/>
  </r>
  <r>
    <n v="429"/>
    <s v="51/22SP"/>
    <s v="29/09/2022"/>
    <n v="590"/>
    <s v="31/10/2022"/>
    <s v="03/11/2022"/>
    <n v="590"/>
    <x v="3"/>
    <n v="3"/>
    <n v="1770"/>
  </r>
  <r>
    <n v="430"/>
    <s v="1936/2022"/>
    <s v="04/08/2022"/>
    <n v="2185.46"/>
    <s v="30/09/2022"/>
    <s v="03/10/2022"/>
    <n v="2185.46"/>
    <x v="3"/>
    <n v="3"/>
    <n v="6556.38"/>
  </r>
  <r>
    <n v="431"/>
    <s v="1010794155"/>
    <s v="19/10/2022"/>
    <n v="347"/>
    <s v="30/11/2022"/>
    <s v="30/11/2022"/>
    <n v="347"/>
    <x v="3"/>
    <n v="0"/>
    <n v="0"/>
  </r>
  <r>
    <n v="432"/>
    <s v="08106/V1"/>
    <s v="30/09/2022"/>
    <n v="1600"/>
    <s v="31/10/2022"/>
    <s v="30/11/2022"/>
    <n v="1600"/>
    <x v="3"/>
    <n v="30"/>
    <n v="48000"/>
  </r>
  <r>
    <n v="433"/>
    <s v="08473/V1"/>
    <s v="12/10/2022"/>
    <n v="17500"/>
    <s v="31/12/2022"/>
    <s v="16/12/2022"/>
    <n v="17500"/>
    <x v="3"/>
    <n v="-15"/>
    <n v="-262500"/>
  </r>
  <r>
    <n v="434"/>
    <s v="FATTPA 6_22"/>
    <s v="23/09/2022"/>
    <n v="8500"/>
    <s v="23/10/2022"/>
    <s v="04/11/2022"/>
    <n v="8500"/>
    <x v="3"/>
    <n v="12"/>
    <n v="102000"/>
  </r>
  <r>
    <n v="435"/>
    <s v="918/2022-LON-FAT-H"/>
    <s v="29/11/2022"/>
    <n v="284.73"/>
    <s v="29/12/2022"/>
    <s v="23/12/2022"/>
    <n v="69.64"/>
    <x v="3"/>
    <n v="-6"/>
    <n v="-1708.38"/>
  </r>
  <r>
    <n v="436"/>
    <s v="114E"/>
    <s v="19/11/2022"/>
    <n v="1628.29"/>
    <s v="19/12/2022"/>
    <s v="16/12/2022"/>
    <n v="1371.62"/>
    <x v="3"/>
    <n v="-3"/>
    <n v="-4884.87"/>
  </r>
  <r>
    <n v="437"/>
    <s v="94E"/>
    <s v="13/09/2022"/>
    <n v="1628.29"/>
    <s v="13/10/2022"/>
    <s v="05/10/2022"/>
    <n v="1371.62"/>
    <x v="3"/>
    <n v="-8"/>
    <n v="-13026.32"/>
  </r>
  <r>
    <n v="438"/>
    <s v="219"/>
    <s v="05/10/2022"/>
    <n v="1149.19"/>
    <s v="05/11/2022"/>
    <s v="17/11/2022"/>
    <n v="1000.01"/>
    <x v="3"/>
    <n v="12"/>
    <n v="13790.28"/>
  </r>
  <r>
    <n v="439"/>
    <s v="220"/>
    <s v="10/10/2022"/>
    <n v="173.14"/>
    <s v="10/11/2022"/>
    <s v="17/11/2022"/>
    <n v="150"/>
    <x v="3"/>
    <n v="7"/>
    <n v="1211.98"/>
  </r>
  <r>
    <n v="440"/>
    <s v="64/PA"/>
    <s v="12/10/2022"/>
    <n v="940"/>
    <s v="31/10/2022"/>
    <s v="03/11/2022"/>
    <n v="940"/>
    <x v="3"/>
    <n v="3"/>
    <n v="2820"/>
  </r>
  <r>
    <n v="441"/>
    <s v="0761"/>
    <s v="27/09/2022"/>
    <n v="966"/>
    <s v="31/10/2022"/>
    <s v="03/11/2022"/>
    <n v="966"/>
    <x v="3"/>
    <n v="3"/>
    <n v="2898"/>
  </r>
  <r>
    <n v="442"/>
    <s v="10/25"/>
    <s v="18/10/2022"/>
    <n v="2250"/>
    <s v="20/11/2022"/>
    <s v="23/11/2022"/>
    <n v="2250"/>
    <x v="3"/>
    <n v="3"/>
    <n v="6750"/>
  </r>
  <r>
    <n v="443"/>
    <s v="10/20"/>
    <s v="29/09/2022"/>
    <n v="12000"/>
    <s v="29/11/2022"/>
    <s v="07/11/2022"/>
    <n v="12000"/>
    <x v="3"/>
    <n v="-22"/>
    <n v="-264000"/>
  </r>
  <r>
    <n v="444"/>
    <s v="3754"/>
    <s v="18/11/2022"/>
    <n v="559.20000000000005"/>
    <s v="20/12/2022"/>
    <s v="22/12/2022"/>
    <n v="559.20000000000005"/>
    <x v="3"/>
    <n v="2"/>
    <n v="1118.4000000000001"/>
  </r>
  <r>
    <n v="445"/>
    <s v="96"/>
    <s v="14/12/2022"/>
    <n v="400"/>
    <s v="14/01/2023"/>
    <s v="23/12/2022"/>
    <n v="400"/>
    <x v="3"/>
    <n v="-22"/>
    <n v="-8800"/>
  </r>
  <r>
    <n v="446"/>
    <s v="88"/>
    <s v="22/11/2022"/>
    <n v="2420"/>
    <s v="22/12/2022"/>
    <s v="02/12/2022"/>
    <n v="2420"/>
    <x v="3"/>
    <n v="-20"/>
    <n v="-48400"/>
  </r>
  <r>
    <n v="447"/>
    <s v="FPA 1/22"/>
    <s v="19/11/2022"/>
    <n v="90"/>
    <s v="30/11/2022"/>
    <s v="30/11/2022"/>
    <n v="90"/>
    <x v="3"/>
    <n v="0"/>
    <n v="0"/>
  </r>
  <r>
    <n v="448"/>
    <s v="IT05004044"/>
    <s v="28/09/2022"/>
    <n v="381.29"/>
    <s v="31/10/2022"/>
    <s v="30/11/2022"/>
    <n v="381.29"/>
    <x v="3"/>
    <n v="30"/>
    <n v="11438.7"/>
  </r>
  <r>
    <n v="449"/>
    <s v="FATTPA 43_22"/>
    <s v="05/12/2022"/>
    <n v="268.02999999999997"/>
    <s v="31/12/2023"/>
    <s v="29/12/2022"/>
    <n v="268.02999999999997"/>
    <x v="3"/>
    <n v="-367"/>
    <n v="-98367.01"/>
  </r>
  <r>
    <n v="450"/>
    <s v="FATTPA 39_22"/>
    <s v="03/11/2022"/>
    <n v="130.33000000000001"/>
    <s v="30/11/2022"/>
    <s v="30/11/2022"/>
    <n v="130.33000000000001"/>
    <x v="3"/>
    <n v="0"/>
    <n v="0"/>
  </r>
  <r>
    <n v="451"/>
    <s v="FATTPA 23_22"/>
    <s v="09/06/2022"/>
    <n v="1064.75"/>
    <n v="44874"/>
    <s v="11/11/2022"/>
    <n v="1064.75"/>
    <x v="3"/>
    <n v="2"/>
    <n v="2129.5"/>
  </r>
  <r>
    <n v="452"/>
    <s v="FATTPA 26_22"/>
    <s v="05/07/2022"/>
    <n v="70.489999999999995"/>
    <n v="44874"/>
    <s v="11/11/2022"/>
    <n v="70.489999999999995"/>
    <x v="3"/>
    <n v="2"/>
    <n v="140.97999999999999"/>
  </r>
  <r>
    <n v="453"/>
    <s v="FATTPA 30_22"/>
    <s v="03/08/2022"/>
    <n v="123.77"/>
    <n v="44874"/>
    <s v="11/11/2022"/>
    <n v="123.77"/>
    <x v="3"/>
    <n v="2"/>
    <n v="247.54"/>
  </r>
  <r>
    <n v="454"/>
    <s v="FATTPA 35_22"/>
    <s v="04/10/2022"/>
    <n v="118.85"/>
    <s v="04/11/2022"/>
    <s v="17/11/2022"/>
    <n v="118.85"/>
    <x v="3"/>
    <n v="13"/>
    <n v="1545.05"/>
  </r>
  <r>
    <n v="455"/>
    <s v="F 02496 22 "/>
    <s v="14/10/2022"/>
    <n v="4993.8599999999997"/>
    <s v="04/11/2022"/>
    <s v="11/11/2022"/>
    <n v="499.18"/>
    <x v="3"/>
    <n v="7"/>
    <n v="34957.019999999997"/>
  </r>
  <r>
    <n v="456"/>
    <s v="1022241776"/>
    <s v="23/09/2022"/>
    <n v="199.96"/>
    <s v="20/10/2022"/>
    <s v="20/10/2022"/>
    <n v="199.96"/>
    <x v="3"/>
    <n v="0"/>
    <n v="0"/>
  </r>
  <r>
    <n v="457"/>
    <s v="1022300148"/>
    <s v="23/11/2022"/>
    <n v="194.89"/>
    <s v="20/12/2022"/>
    <s v="22/12/2022"/>
    <n v="194.89"/>
    <x v="3"/>
    <n v="2"/>
    <n v="389.78"/>
  </r>
  <r>
    <n v="458"/>
    <s v="2298"/>
    <s v="17/10/2022"/>
    <n v="15002"/>
    <s v="17/11/2022"/>
    <s v="25/11/2022"/>
    <n v="15002"/>
    <x v="3"/>
    <n v="8"/>
    <n v="120016"/>
  </r>
  <r>
    <n v="459"/>
    <s v="22FPDPA01223"/>
    <s v="30/11/2022"/>
    <n v="7452"/>
    <s v="31/12/2022"/>
    <s v="29/12/2022"/>
    <n v="7452"/>
    <x v="3"/>
    <n v="-2"/>
    <n v="-14904"/>
  </r>
  <r>
    <n v="460"/>
    <s v="F 2974/C 2022"/>
    <s v="30/11/2022"/>
    <n v="269.08999999999997"/>
    <s v="31/12/2022"/>
    <s v="29/12/2022"/>
    <n v="269.08999999999997"/>
    <x v="3"/>
    <n v="-2"/>
    <n v="-538.17999999999995"/>
  </r>
  <r>
    <n v="461"/>
    <s v="5111"/>
    <s v="23/09/2022"/>
    <n v="288"/>
    <s v="20/10/2022"/>
    <s v="20/10/2022"/>
    <n v="288"/>
    <x v="3"/>
    <n v="0"/>
    <n v="0"/>
  </r>
  <r>
    <n v="462"/>
    <s v="CS-0AF10-972C"/>
    <s v="17/10/2022"/>
    <n v="1888.56"/>
    <n v="44882"/>
    <s v="31/10/2022"/>
    <n v="1888.56"/>
    <x v="3"/>
    <n v="-17"/>
    <n v="-32105.52"/>
  </r>
  <r>
    <n v="463"/>
    <s v="717 /FE"/>
    <s v="31/10/2022"/>
    <n v="4500"/>
    <s v="30/11/2022"/>
    <s v="30/11/2022"/>
    <n v="4500"/>
    <x v="3"/>
    <n v="0"/>
    <n v="0"/>
  </r>
  <r>
    <n v="464"/>
    <s v="F 4357/Q 2022"/>
    <s v="24/11/2022"/>
    <n v="104.54"/>
    <s v="24/11/2022"/>
    <s v="23/11/2022"/>
    <n v="104.54"/>
    <x v="3"/>
    <n v="-1"/>
    <n v="-104.54"/>
  </r>
  <r>
    <n v="465"/>
    <s v="2347"/>
    <s v="20/10/2022"/>
    <n v="3312.49"/>
    <s v="20/11/2022"/>
    <s v="23/11/2022"/>
    <n v="3312.49"/>
    <x v="3"/>
    <n v="3"/>
    <n v="9937.4699999999993"/>
  </r>
  <r>
    <n v="466"/>
    <s v="8/2022"/>
    <s v="20/12/2022"/>
    <n v="78987.55"/>
    <s v="20/01/2023"/>
    <s v="23/12/2022"/>
    <n v="78987.55"/>
    <x v="3"/>
    <n v="-28"/>
    <n v="-2211651.4"/>
  </r>
  <r>
    <n v="467"/>
    <s v="7/2022"/>
    <s v="01/12/2022"/>
    <n v="49579"/>
    <s v="01/01/2023"/>
    <s v="02/12/2022"/>
    <n v="49579"/>
    <x v="3"/>
    <n v="-30"/>
    <n v="-1487370"/>
  </r>
  <r>
    <n v="468"/>
    <s v="FATTPA 118_22"/>
    <s v="22/11/2022"/>
    <n v="1065.79"/>
    <s v="22/12/2022"/>
    <s v="30/11/2022"/>
    <n v="897.79"/>
    <x v="3"/>
    <n v="-22"/>
    <n v="-23447.379999999997"/>
  </r>
  <r>
    <n v="469"/>
    <s v="FATTPA 120_22"/>
    <s v="22/11/2022"/>
    <n v="570.96"/>
    <s v="22/12/2022"/>
    <s v="30/11/2022"/>
    <n v="480.96"/>
    <x v="3"/>
    <n v="-22"/>
    <n v="-12561.12"/>
  </r>
  <r>
    <n v="470"/>
    <s v="FATTPA 119_22"/>
    <s v="22/11/2022"/>
    <n v="2727.92"/>
    <s v="22/12/2022"/>
    <s v="30/11/2022"/>
    <n v="2297.92"/>
    <x v="3"/>
    <n v="-22"/>
    <n v="-60014.240000000005"/>
  </r>
  <r>
    <n v="471"/>
    <s v="FATTPA 121_22"/>
    <s v="22/11/2022"/>
    <n v="1070.1199999999999"/>
    <s v="22/12/2022"/>
    <s v="30/11/2022"/>
    <n v="950.12"/>
    <x v="3"/>
    <n v="-22"/>
    <n v="-23542.639999999999"/>
  </r>
  <r>
    <n v="472"/>
    <s v="FATTPA 122_22"/>
    <s v="22/11/2022"/>
    <n v="22891.51"/>
    <s v="22/12/2022"/>
    <s v="30/11/2022"/>
    <n v="19283.14"/>
    <x v="3"/>
    <n v="-22"/>
    <n v="-503613.22"/>
  </r>
  <r>
    <n v="473"/>
    <s v="3714510"/>
    <s v="06/10/2022"/>
    <n v="340.61"/>
    <s v="30/11/2022"/>
    <s v="31/10/2022"/>
    <n v="340.61"/>
    <x v="3"/>
    <n v="-30"/>
    <n v="-10218.300000000001"/>
  </r>
  <r>
    <n v="474"/>
    <s v="2703S"/>
    <s v="07/10/2022"/>
    <n v="670"/>
    <s v="10/11/2022"/>
    <s v="17/11/2022"/>
    <n v="670"/>
    <x v="3"/>
    <n v="7"/>
    <n v="4690"/>
  </r>
  <r>
    <n v="475"/>
    <s v="16/PA"/>
    <s v="21/09/2022"/>
    <n v="280"/>
    <s v="21/10/2022"/>
    <s v="04/11/2022"/>
    <n v="280"/>
    <x v="3"/>
    <n v="14"/>
    <n v="3920"/>
  </r>
  <r>
    <n v="476"/>
    <s v="17/PA"/>
    <s v="11/11/2022"/>
    <n v="467.92"/>
    <s v="11/12/2022"/>
    <s v="16/12/2022"/>
    <n v="467.92"/>
    <x v="3"/>
    <n v="5"/>
    <n v="2339.6"/>
  </r>
  <r>
    <n v="477"/>
    <s v="22-00226/PW"/>
    <s v="28/11/2022"/>
    <n v="500"/>
    <s v="28/12/2022"/>
    <s v="29/12/2022"/>
    <n v="456"/>
    <x v="3"/>
    <n v="1"/>
    <n v="500"/>
  </r>
  <r>
    <n v="478"/>
    <s v="22-00198/PW"/>
    <s v="27/10/2022"/>
    <n v="400"/>
    <s v="27/11/2022"/>
    <s v="22/12/2022"/>
    <n v="380"/>
    <x v="3"/>
    <n v="25"/>
    <n v="10000"/>
  </r>
  <r>
    <n v="479"/>
    <s v="22-00209/PW"/>
    <s v="10/11/2022"/>
    <n v="400"/>
    <s v="10/12/2022"/>
    <s v="22/12/2022"/>
    <n v="380"/>
    <x v="3"/>
    <n v="12"/>
    <n v="4800"/>
  </r>
  <r>
    <n v="480"/>
    <s v="22-24442/7C"/>
    <s v="05/10/2022"/>
    <n v="100"/>
    <s v="05/11/2022"/>
    <s v="11/11/2022"/>
    <n v="95"/>
    <x v="3"/>
    <n v="6"/>
    <n v="600"/>
  </r>
  <r>
    <n v="481"/>
    <s v="22-00190/PW"/>
    <s v="30/09/2022"/>
    <n v="400"/>
    <s v="30/10/2022"/>
    <s v="07/11/2022"/>
    <n v="342"/>
    <x v="3"/>
    <n v="8"/>
    <n v="3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3D2619-01EC-4002-83DC-31A6286FFDDA}" name="Tabella_pivot3" cacheId="2" applyNumberFormats="0" applyBorderFormats="0" applyFontFormats="0" applyPatternFormats="0" applyAlignmentFormats="0" applyWidthHeightFormats="1" dataCaption="Dati" grandTotalCaption="Totale 2021" updatedVersion="8" minRefreshableVersion="3" showMemberPropertyTips="0" useAutoFormatting="1" itemPrintTitles="1" createdVersion="5" indent="0" compact="0" compactData="0" gridDropZones="1">
  <location ref="E485:G491" firstHeaderRow="1" firstDataRow="2" firstDataCol="1"/>
  <pivotFields count="10"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64" outline="0" showAll="0" defaultSubtotal="0"/>
    <pivotField name="Periodo"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numFmtId="164" outline="0" subtotalTop="0" showAll="0" includeNewItemsInFilter="1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Ritardo Ponderato" fld="9" baseField="0" baseItem="0"/>
    <dataField name="Somma di Importo Pagato" fld="6" baseField="0" baseItem="0"/>
  </dataFields>
  <formats count="9">
    <format dxfId="17">
      <pivotArea outline="0" fieldPosition="0">
        <references count="1">
          <reference field="7" count="0" selected="0"/>
        </references>
      </pivotArea>
    </format>
    <format dxfId="16">
      <pivotArea grandRow="1" outline="0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7" count="0"/>
        </references>
      </pivotArea>
    </format>
    <format dxfId="12">
      <pivotArea dataOnly="0" labelOnly="1" grandRow="1" outline="0" fieldPosition="0"/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type="all" dataOnly="0" outline="0" fieldPosition="0"/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2:E7" totalsRowShown="0" headerRowDxfId="23" dataDxfId="22">
  <tableColumns count="4">
    <tableColumn id="1" xr3:uid="{00000000-0010-0000-0000-000001000000}" name="Periodo" dataDxfId="21"/>
    <tableColumn id="2" xr3:uid="{00000000-0010-0000-0000-000002000000}" name="Ritardo Ponderato" dataDxfId="20" dataCellStyle="Migliaia"/>
    <tableColumn id="3" xr3:uid="{00000000-0010-0000-0000-000003000000}" name="Importo Pagato" dataDxfId="19" dataCellStyle="Migliaia"/>
    <tableColumn id="4" xr3:uid="{00000000-0010-0000-0000-000004000000}" name="ITP" dataDxfId="1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"/>
  <sheetViews>
    <sheetView showGridLines="0" zoomScale="340" zoomScaleNormal="340" workbookViewId="0">
      <selection activeCell="C8" sqref="C8"/>
    </sheetView>
  </sheetViews>
  <sheetFormatPr defaultRowHeight="10.199999999999999" x14ac:dyDescent="0.2"/>
  <cols>
    <col min="1" max="1" width="8.28515625" customWidth="1"/>
    <col min="2" max="2" width="13.28515625" customWidth="1"/>
    <col min="3" max="3" width="19.28515625" bestFit="1" customWidth="1"/>
    <col min="4" max="4" width="16.7109375" bestFit="1" customWidth="1"/>
    <col min="5" max="5" width="12.42578125" bestFit="1" customWidth="1"/>
    <col min="6" max="6" width="19.28515625" bestFit="1" customWidth="1"/>
    <col min="7" max="7" width="16.7109375" bestFit="1" customWidth="1"/>
    <col min="8" max="8" width="5.7109375" bestFit="1" customWidth="1"/>
  </cols>
  <sheetData>
    <row r="1" spans="2:7" ht="18" customHeight="1" x14ac:dyDescent="0.2"/>
    <row r="2" spans="2:7" ht="10.8" x14ac:dyDescent="0.2">
      <c r="B2" s="8" t="s">
        <v>16</v>
      </c>
      <c r="C2" s="9" t="s">
        <v>9</v>
      </c>
      <c r="D2" s="9" t="s">
        <v>5</v>
      </c>
      <c r="E2" s="8" t="s">
        <v>8</v>
      </c>
    </row>
    <row r="3" spans="2:7" ht="10.8" x14ac:dyDescent="0.2">
      <c r="B3" s="15" t="s">
        <v>12</v>
      </c>
      <c r="C3" s="10">
        <v>-1858437.8700000003</v>
      </c>
      <c r="D3" s="10">
        <v>522913.07000000012</v>
      </c>
      <c r="E3" s="11">
        <f>Tabella1[[#This Row],[Ritardo Ponderato]]/Tabella1[[#This Row],[Importo Pagato]]</f>
        <v>-3.5540092161016359</v>
      </c>
    </row>
    <row r="4" spans="2:7" ht="10.8" x14ac:dyDescent="0.2">
      <c r="B4" s="15" t="s">
        <v>13</v>
      </c>
      <c r="C4" s="10">
        <v>-2011638.6900000004</v>
      </c>
      <c r="D4" s="10">
        <v>678019.44999999972</v>
      </c>
      <c r="E4" s="11">
        <f>Tabella1[[#This Row],[Ritardo Ponderato]]/Tabella1[[#This Row],[Importo Pagato]]</f>
        <v>-2.9669336034534131</v>
      </c>
      <c r="F4" s="1"/>
      <c r="G4" s="1"/>
    </row>
    <row r="5" spans="2:7" ht="10.8" x14ac:dyDescent="0.2">
      <c r="B5" s="15" t="s">
        <v>14</v>
      </c>
      <c r="C5" s="10">
        <v>-4647167.0399999991</v>
      </c>
      <c r="D5" s="10">
        <v>729373.32000000007</v>
      </c>
      <c r="E5" s="11">
        <f>Tabella1[[#This Row],[Ritardo Ponderato]]/Tabella1[[#This Row],[Importo Pagato]]</f>
        <v>-6.3714519198481216</v>
      </c>
    </row>
    <row r="6" spans="2:7" ht="10.8" x14ac:dyDescent="0.2">
      <c r="B6" s="15" t="s">
        <v>15</v>
      </c>
      <c r="C6" s="10">
        <v>-4463215.67</v>
      </c>
      <c r="D6" s="10">
        <v>498755.62999999995</v>
      </c>
      <c r="E6" s="11">
        <v>-8.9487023334453397</v>
      </c>
    </row>
    <row r="7" spans="2:7" ht="10.8" x14ac:dyDescent="0.2">
      <c r="B7" s="8" t="s">
        <v>202</v>
      </c>
      <c r="C7" s="12">
        <f>SUM(C3:C6)</f>
        <v>-12980459.27</v>
      </c>
      <c r="D7" s="12">
        <f>SUM(D3:D6)</f>
        <v>2429061.4699999997</v>
      </c>
      <c r="E7" s="13">
        <f>Tabella1[[#This Row],[Ritardo Ponderato]]/Tabella1[[#This Row],[Importo Pagato]]</f>
        <v>-5.3438167087636534</v>
      </c>
    </row>
    <row r="8" spans="2:7" ht="42" customHeight="1" x14ac:dyDescent="0.2"/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1"/>
  <sheetViews>
    <sheetView showGridLines="0" tabSelected="1" zoomScaleNormal="100" workbookViewId="0">
      <pane ySplit="1" topLeftCell="A470" activePane="bottomLeft" state="frozen"/>
      <selection pane="bottomLeft" activeCell="F490" sqref="F490:H490"/>
    </sheetView>
  </sheetViews>
  <sheetFormatPr defaultColWidth="9.28515625" defaultRowHeight="10.199999999999999" x14ac:dyDescent="0.2"/>
  <cols>
    <col min="1" max="1" width="13.85546875" style="2" bestFit="1" customWidth="1"/>
    <col min="2" max="2" width="19" style="2" bestFit="1" customWidth="1"/>
    <col min="3" max="3" width="11.42578125" style="2" bestFit="1" customWidth="1"/>
    <col min="4" max="4" width="13.42578125" style="2" bestFit="1" customWidth="1"/>
    <col min="5" max="5" width="13.85546875" style="2" bestFit="1" customWidth="1"/>
    <col min="6" max="6" width="28" style="2" bestFit="1" customWidth="1"/>
    <col min="7" max="7" width="23" style="2" bestFit="1" customWidth="1"/>
    <col min="8" max="8" width="16.140625" style="2" customWidth="1"/>
    <col min="9" max="9" width="19.28515625" style="20" bestFit="1" customWidth="1"/>
    <col min="10" max="10" width="30.42578125" style="20" bestFit="1" customWidth="1"/>
    <col min="11" max="11" width="16.7109375" style="2" customWidth="1"/>
    <col min="12" max="12" width="15" style="2" customWidth="1"/>
    <col min="13" max="13" width="14.140625" style="2" customWidth="1"/>
    <col min="14" max="14" width="26.7109375" style="2" customWidth="1"/>
    <col min="15" max="16" width="13.85546875" style="2" bestFit="1" customWidth="1"/>
    <col min="17" max="16384" width="9.28515625" style="2"/>
  </cols>
  <sheetData>
    <row r="1" spans="1:10" x14ac:dyDescent="0.2">
      <c r="A1" s="5" t="s">
        <v>17</v>
      </c>
      <c r="B1" s="4" t="s">
        <v>0</v>
      </c>
      <c r="C1" s="4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7" t="s">
        <v>10</v>
      </c>
      <c r="I1" s="7" t="s">
        <v>7</v>
      </c>
      <c r="J1" s="7" t="s">
        <v>9</v>
      </c>
    </row>
    <row r="2" spans="1:10" x14ac:dyDescent="0.2">
      <c r="A2" s="6">
        <v>1</v>
      </c>
      <c r="B2" s="35" t="s">
        <v>56</v>
      </c>
      <c r="C2" s="21" t="s">
        <v>141</v>
      </c>
      <c r="D2" s="22">
        <v>191.2</v>
      </c>
      <c r="E2" s="23" t="s">
        <v>142</v>
      </c>
      <c r="F2" s="23" t="s">
        <v>142</v>
      </c>
      <c r="G2" s="17">
        <v>191.2</v>
      </c>
      <c r="H2" s="6" t="s">
        <v>12</v>
      </c>
      <c r="I2" s="18">
        <f>F2-E2</f>
        <v>0</v>
      </c>
      <c r="J2" s="19">
        <f t="shared" ref="J2:J3" si="0">I2*D2</f>
        <v>0</v>
      </c>
    </row>
    <row r="3" spans="1:10" x14ac:dyDescent="0.2">
      <c r="A3" s="6">
        <v>2</v>
      </c>
      <c r="B3" s="36" t="s">
        <v>57</v>
      </c>
      <c r="C3" s="21" t="s">
        <v>55</v>
      </c>
      <c r="D3" s="22">
        <v>524.4</v>
      </c>
      <c r="E3" s="23" t="s">
        <v>141</v>
      </c>
      <c r="F3" s="23" t="s">
        <v>143</v>
      </c>
      <c r="G3" s="17">
        <v>524.4</v>
      </c>
      <c r="H3" s="6" t="s">
        <v>12</v>
      </c>
      <c r="I3" s="18">
        <f t="shared" ref="I3:I34" si="1">F3-E3</f>
        <v>1</v>
      </c>
      <c r="J3" s="19">
        <f t="shared" si="0"/>
        <v>524.4</v>
      </c>
    </row>
    <row r="4" spans="1:10" x14ac:dyDescent="0.2">
      <c r="A4" s="6">
        <v>3</v>
      </c>
      <c r="B4" s="36" t="s">
        <v>58</v>
      </c>
      <c r="C4" s="21" t="s">
        <v>142</v>
      </c>
      <c r="D4" s="22">
        <v>385.6</v>
      </c>
      <c r="E4" s="23" t="s">
        <v>144</v>
      </c>
      <c r="F4" s="23" t="s">
        <v>144</v>
      </c>
      <c r="G4" s="17">
        <v>385.6</v>
      </c>
      <c r="H4" s="6" t="s">
        <v>12</v>
      </c>
      <c r="I4" s="18">
        <f t="shared" si="1"/>
        <v>0</v>
      </c>
      <c r="J4" s="19">
        <f t="shared" ref="J4:J34" si="2">I4*D4</f>
        <v>0</v>
      </c>
    </row>
    <row r="5" spans="1:10" x14ac:dyDescent="0.2">
      <c r="A5" s="6">
        <v>4</v>
      </c>
      <c r="B5" s="36" t="s">
        <v>59</v>
      </c>
      <c r="C5" s="21" t="s">
        <v>46</v>
      </c>
      <c r="D5" s="22">
        <v>912</v>
      </c>
      <c r="E5" s="23" t="s">
        <v>141</v>
      </c>
      <c r="F5" s="23" t="s">
        <v>145</v>
      </c>
      <c r="G5" s="17">
        <v>912</v>
      </c>
      <c r="H5" s="6" t="s">
        <v>12</v>
      </c>
      <c r="I5" s="18">
        <f t="shared" si="1"/>
        <v>-3</v>
      </c>
      <c r="J5" s="19">
        <f t="shared" si="2"/>
        <v>-2736</v>
      </c>
    </row>
    <row r="6" spans="1:10" x14ac:dyDescent="0.2">
      <c r="A6" s="6">
        <v>5</v>
      </c>
      <c r="B6" s="36" t="s">
        <v>60</v>
      </c>
      <c r="C6" s="21" t="s">
        <v>46</v>
      </c>
      <c r="D6" s="22">
        <v>4200</v>
      </c>
      <c r="E6" s="23" t="s">
        <v>141</v>
      </c>
      <c r="F6" s="23" t="s">
        <v>145</v>
      </c>
      <c r="G6" s="17">
        <v>4200</v>
      </c>
      <c r="H6" s="6" t="s">
        <v>12</v>
      </c>
      <c r="I6" s="18">
        <f t="shared" si="1"/>
        <v>-3</v>
      </c>
      <c r="J6" s="19">
        <f t="shared" si="2"/>
        <v>-12600</v>
      </c>
    </row>
    <row r="7" spans="1:10" x14ac:dyDescent="0.2">
      <c r="A7" s="6">
        <v>6</v>
      </c>
      <c r="B7" s="36" t="s">
        <v>61</v>
      </c>
      <c r="C7" s="21" t="s">
        <v>146</v>
      </c>
      <c r="D7" s="22">
        <v>5000</v>
      </c>
      <c r="E7" s="23" t="s">
        <v>141</v>
      </c>
      <c r="F7" s="23" t="s">
        <v>143</v>
      </c>
      <c r="G7" s="17">
        <v>5000</v>
      </c>
      <c r="H7" s="6" t="s">
        <v>12</v>
      </c>
      <c r="I7" s="18">
        <f t="shared" si="1"/>
        <v>1</v>
      </c>
      <c r="J7" s="19">
        <f t="shared" si="2"/>
        <v>5000</v>
      </c>
    </row>
    <row r="8" spans="1:10" x14ac:dyDescent="0.2">
      <c r="A8" s="6">
        <v>7</v>
      </c>
      <c r="B8" s="36" t="s">
        <v>62</v>
      </c>
      <c r="C8" s="21" t="s">
        <v>147</v>
      </c>
      <c r="D8" s="22">
        <v>19359.439999999999</v>
      </c>
      <c r="E8" s="23" t="s">
        <v>148</v>
      </c>
      <c r="F8" s="23" t="s">
        <v>49</v>
      </c>
      <c r="G8" s="17">
        <v>19359.439999999999</v>
      </c>
      <c r="H8" s="6" t="s">
        <v>12</v>
      </c>
      <c r="I8" s="18">
        <f t="shared" si="1"/>
        <v>-1</v>
      </c>
      <c r="J8" s="19">
        <f t="shared" si="2"/>
        <v>-19359.439999999999</v>
      </c>
    </row>
    <row r="9" spans="1:10" x14ac:dyDescent="0.2">
      <c r="A9" s="6">
        <v>8</v>
      </c>
      <c r="B9" s="36" t="s">
        <v>63</v>
      </c>
      <c r="C9" s="21" t="s">
        <v>149</v>
      </c>
      <c r="D9" s="22">
        <v>5788.18</v>
      </c>
      <c r="E9" s="23" t="s">
        <v>150</v>
      </c>
      <c r="F9" s="23" t="s">
        <v>151</v>
      </c>
      <c r="G9" s="17">
        <v>5788.18</v>
      </c>
      <c r="H9" s="6" t="s">
        <v>12</v>
      </c>
      <c r="I9" s="18">
        <f t="shared" si="1"/>
        <v>4</v>
      </c>
      <c r="J9" s="19">
        <f t="shared" si="2"/>
        <v>23152.720000000001</v>
      </c>
    </row>
    <row r="10" spans="1:10" x14ac:dyDescent="0.2">
      <c r="A10" s="6">
        <v>9</v>
      </c>
      <c r="B10" s="36" t="s">
        <v>64</v>
      </c>
      <c r="C10" s="21" t="s">
        <v>152</v>
      </c>
      <c r="D10" s="22">
        <v>1586</v>
      </c>
      <c r="E10" s="23" t="s">
        <v>153</v>
      </c>
      <c r="F10" s="23" t="s">
        <v>154</v>
      </c>
      <c r="G10" s="17">
        <v>1336</v>
      </c>
      <c r="H10" s="6" t="s">
        <v>12</v>
      </c>
      <c r="I10" s="18">
        <f t="shared" si="1"/>
        <v>5</v>
      </c>
      <c r="J10" s="19">
        <f t="shared" si="2"/>
        <v>7930</v>
      </c>
    </row>
    <row r="11" spans="1:10" x14ac:dyDescent="0.2">
      <c r="A11" s="6">
        <v>10</v>
      </c>
      <c r="B11" s="36" t="s">
        <v>65</v>
      </c>
      <c r="C11" s="21" t="s">
        <v>155</v>
      </c>
      <c r="D11" s="22">
        <v>2190</v>
      </c>
      <c r="E11" s="23" t="s">
        <v>156</v>
      </c>
      <c r="F11" s="23" t="s">
        <v>157</v>
      </c>
      <c r="G11" s="17">
        <v>2190</v>
      </c>
      <c r="H11" s="6" t="s">
        <v>12</v>
      </c>
      <c r="I11" s="18">
        <f t="shared" si="1"/>
        <v>-32</v>
      </c>
      <c r="J11" s="19">
        <f t="shared" si="2"/>
        <v>-70080</v>
      </c>
    </row>
    <row r="12" spans="1:10" x14ac:dyDescent="0.2">
      <c r="A12" s="6">
        <v>11</v>
      </c>
      <c r="B12" s="36" t="s">
        <v>66</v>
      </c>
      <c r="C12" s="21" t="s">
        <v>158</v>
      </c>
      <c r="D12" s="22">
        <v>490.28</v>
      </c>
      <c r="E12" s="23" t="s">
        <v>150</v>
      </c>
      <c r="F12" s="23" t="s">
        <v>151</v>
      </c>
      <c r="G12" s="17">
        <v>490.28</v>
      </c>
      <c r="H12" s="6" t="s">
        <v>12</v>
      </c>
      <c r="I12" s="18">
        <f t="shared" si="1"/>
        <v>4</v>
      </c>
      <c r="J12" s="19">
        <f t="shared" si="2"/>
        <v>1961.12</v>
      </c>
    </row>
    <row r="13" spans="1:10" x14ac:dyDescent="0.2">
      <c r="A13" s="6">
        <v>12</v>
      </c>
      <c r="B13" s="36" t="s">
        <v>36</v>
      </c>
      <c r="C13" s="21" t="s">
        <v>42</v>
      </c>
      <c r="D13" s="22">
        <v>780</v>
      </c>
      <c r="E13" s="23">
        <v>44573</v>
      </c>
      <c r="F13" s="23" t="s">
        <v>45</v>
      </c>
      <c r="G13" s="17">
        <v>780</v>
      </c>
      <c r="H13" s="6" t="s">
        <v>12</v>
      </c>
      <c r="I13" s="18">
        <f t="shared" si="1"/>
        <v>5</v>
      </c>
      <c r="J13" s="19">
        <f t="shared" si="2"/>
        <v>3900</v>
      </c>
    </row>
    <row r="14" spans="1:10" x14ac:dyDescent="0.2">
      <c r="A14" s="6">
        <v>13</v>
      </c>
      <c r="B14" s="36" t="s">
        <v>67</v>
      </c>
      <c r="C14" s="21" t="s">
        <v>159</v>
      </c>
      <c r="D14" s="22">
        <v>780</v>
      </c>
      <c r="E14" s="23" t="s">
        <v>143</v>
      </c>
      <c r="F14" s="23" t="s">
        <v>160</v>
      </c>
      <c r="G14" s="17">
        <v>780</v>
      </c>
      <c r="H14" s="6" t="s">
        <v>12</v>
      </c>
      <c r="I14" s="18">
        <f t="shared" si="1"/>
        <v>3</v>
      </c>
      <c r="J14" s="19">
        <f t="shared" si="2"/>
        <v>2340</v>
      </c>
    </row>
    <row r="15" spans="1:10" x14ac:dyDescent="0.2">
      <c r="A15" s="6">
        <v>14</v>
      </c>
      <c r="B15" s="36" t="s">
        <v>68</v>
      </c>
      <c r="C15" s="21" t="s">
        <v>143</v>
      </c>
      <c r="D15" s="22">
        <v>780</v>
      </c>
      <c r="E15" s="23" t="s">
        <v>142</v>
      </c>
      <c r="F15" s="23" t="s">
        <v>142</v>
      </c>
      <c r="G15" s="17">
        <v>780</v>
      </c>
      <c r="H15" s="6" t="s">
        <v>12</v>
      </c>
      <c r="I15" s="18">
        <f t="shared" si="1"/>
        <v>0</v>
      </c>
      <c r="J15" s="19">
        <f t="shared" si="2"/>
        <v>0</v>
      </c>
    </row>
    <row r="16" spans="1:10" x14ac:dyDescent="0.2">
      <c r="A16" s="6">
        <v>15</v>
      </c>
      <c r="B16" s="36" t="s">
        <v>69</v>
      </c>
      <c r="C16" s="21" t="s">
        <v>161</v>
      </c>
      <c r="D16" s="22">
        <v>4428.1099999999997</v>
      </c>
      <c r="E16" s="23" t="s">
        <v>162</v>
      </c>
      <c r="F16" s="23" t="s">
        <v>163</v>
      </c>
      <c r="G16" s="17">
        <v>3730.11</v>
      </c>
      <c r="H16" s="6" t="s">
        <v>12</v>
      </c>
      <c r="I16" s="18">
        <f t="shared" si="1"/>
        <v>6</v>
      </c>
      <c r="J16" s="19">
        <f t="shared" si="2"/>
        <v>26568.659999999996</v>
      </c>
    </row>
    <row r="17" spans="1:10" x14ac:dyDescent="0.2">
      <c r="A17" s="6">
        <v>16</v>
      </c>
      <c r="B17" s="36" t="s">
        <v>70</v>
      </c>
      <c r="C17" s="21" t="s">
        <v>163</v>
      </c>
      <c r="D17" s="22">
        <v>22.95</v>
      </c>
      <c r="E17" s="23" t="s">
        <v>163</v>
      </c>
      <c r="F17" s="23" t="s">
        <v>163</v>
      </c>
      <c r="G17" s="17">
        <v>22.95</v>
      </c>
      <c r="H17" s="6" t="s">
        <v>12</v>
      </c>
      <c r="I17" s="18">
        <f t="shared" si="1"/>
        <v>0</v>
      </c>
      <c r="J17" s="19">
        <f t="shared" si="2"/>
        <v>0</v>
      </c>
    </row>
    <row r="18" spans="1:10" x14ac:dyDescent="0.2">
      <c r="A18" s="6">
        <v>17</v>
      </c>
      <c r="B18" s="36" t="s">
        <v>71</v>
      </c>
      <c r="C18" s="21" t="s">
        <v>55</v>
      </c>
      <c r="D18" s="22">
        <v>11333.01</v>
      </c>
      <c r="E18" s="23" t="s">
        <v>164</v>
      </c>
      <c r="F18" s="23" t="s">
        <v>165</v>
      </c>
      <c r="G18" s="17">
        <v>11333.01</v>
      </c>
      <c r="H18" s="6" t="s">
        <v>12</v>
      </c>
      <c r="I18" s="18">
        <f t="shared" si="1"/>
        <v>11</v>
      </c>
      <c r="J18" s="19">
        <f t="shared" si="2"/>
        <v>124663.11</v>
      </c>
    </row>
    <row r="19" spans="1:10" x14ac:dyDescent="0.2">
      <c r="A19" s="6">
        <v>18</v>
      </c>
      <c r="B19" s="36" t="s">
        <v>72</v>
      </c>
      <c r="C19" s="21" t="s">
        <v>55</v>
      </c>
      <c r="D19" s="22">
        <v>500</v>
      </c>
      <c r="E19" s="23" t="s">
        <v>166</v>
      </c>
      <c r="F19" s="23" t="s">
        <v>167</v>
      </c>
      <c r="G19" s="17">
        <v>500</v>
      </c>
      <c r="H19" s="6" t="s">
        <v>12</v>
      </c>
      <c r="I19" s="18">
        <f t="shared" si="1"/>
        <v>25</v>
      </c>
      <c r="J19" s="19">
        <f t="shared" si="2"/>
        <v>12500</v>
      </c>
    </row>
    <row r="20" spans="1:10" x14ac:dyDescent="0.2">
      <c r="A20" s="6">
        <v>19</v>
      </c>
      <c r="B20" s="36" t="s">
        <v>73</v>
      </c>
      <c r="C20" s="21" t="s">
        <v>168</v>
      </c>
      <c r="D20" s="22">
        <v>2524.5</v>
      </c>
      <c r="E20" s="23" t="s">
        <v>169</v>
      </c>
      <c r="F20" s="23" t="s">
        <v>170</v>
      </c>
      <c r="G20" s="17">
        <v>2524.5</v>
      </c>
      <c r="H20" s="6" t="s">
        <v>12</v>
      </c>
      <c r="I20" s="18">
        <f t="shared" si="1"/>
        <v>-1</v>
      </c>
      <c r="J20" s="19">
        <f t="shared" si="2"/>
        <v>-2524.5</v>
      </c>
    </row>
    <row r="21" spans="1:10" x14ac:dyDescent="0.2">
      <c r="A21" s="6">
        <v>20</v>
      </c>
      <c r="B21" s="36" t="s">
        <v>74</v>
      </c>
      <c r="C21" s="21" t="s">
        <v>55</v>
      </c>
      <c r="D21" s="22">
        <v>225</v>
      </c>
      <c r="E21" s="23" t="s">
        <v>141</v>
      </c>
      <c r="F21" s="23" t="s">
        <v>165</v>
      </c>
      <c r="G21" s="17">
        <v>225</v>
      </c>
      <c r="H21" s="6" t="s">
        <v>12</v>
      </c>
      <c r="I21" s="18">
        <f t="shared" si="1"/>
        <v>21</v>
      </c>
      <c r="J21" s="19">
        <f t="shared" si="2"/>
        <v>4725</v>
      </c>
    </row>
    <row r="22" spans="1:10" x14ac:dyDescent="0.2">
      <c r="A22" s="6">
        <v>21</v>
      </c>
      <c r="B22" s="36" t="s">
        <v>75</v>
      </c>
      <c r="C22" s="21" t="s">
        <v>55</v>
      </c>
      <c r="D22" s="22">
        <v>12052.96</v>
      </c>
      <c r="E22" s="23" t="s">
        <v>160</v>
      </c>
      <c r="F22" s="23" t="s">
        <v>165</v>
      </c>
      <c r="G22" s="17">
        <v>12052.96</v>
      </c>
      <c r="H22" s="6" t="s">
        <v>12</v>
      </c>
      <c r="I22" s="18">
        <f t="shared" si="1"/>
        <v>17</v>
      </c>
      <c r="J22" s="19">
        <f t="shared" si="2"/>
        <v>204900.31999999998</v>
      </c>
    </row>
    <row r="23" spans="1:10" x14ac:dyDescent="0.2">
      <c r="A23" s="6">
        <v>22</v>
      </c>
      <c r="B23" s="36" t="s">
        <v>76</v>
      </c>
      <c r="C23" s="21" t="s">
        <v>55</v>
      </c>
      <c r="D23" s="22">
        <v>175.97</v>
      </c>
      <c r="E23" s="23" t="s">
        <v>160</v>
      </c>
      <c r="F23" s="23" t="s">
        <v>165</v>
      </c>
      <c r="G23" s="17">
        <v>175.97</v>
      </c>
      <c r="H23" s="6" t="s">
        <v>12</v>
      </c>
      <c r="I23" s="18">
        <f t="shared" si="1"/>
        <v>17</v>
      </c>
      <c r="J23" s="19">
        <f t="shared" si="2"/>
        <v>2991.49</v>
      </c>
    </row>
    <row r="24" spans="1:10" x14ac:dyDescent="0.2">
      <c r="A24" s="6">
        <v>23</v>
      </c>
      <c r="B24" s="36" t="s">
        <v>77</v>
      </c>
      <c r="C24" s="21" t="s">
        <v>55</v>
      </c>
      <c r="D24" s="22">
        <v>117</v>
      </c>
      <c r="E24" s="23" t="s">
        <v>160</v>
      </c>
      <c r="F24" s="23" t="s">
        <v>165</v>
      </c>
      <c r="G24" s="17">
        <v>117</v>
      </c>
      <c r="H24" s="6" t="s">
        <v>12</v>
      </c>
      <c r="I24" s="18">
        <f t="shared" si="1"/>
        <v>17</v>
      </c>
      <c r="J24" s="19">
        <f t="shared" si="2"/>
        <v>1989</v>
      </c>
    </row>
    <row r="25" spans="1:10" x14ac:dyDescent="0.2">
      <c r="A25" s="6">
        <v>24</v>
      </c>
      <c r="B25" s="36" t="s">
        <v>78</v>
      </c>
      <c r="C25" s="21" t="s">
        <v>55</v>
      </c>
      <c r="D25" s="22">
        <v>343</v>
      </c>
      <c r="E25" s="23" t="s">
        <v>171</v>
      </c>
      <c r="F25" s="23" t="s">
        <v>165</v>
      </c>
      <c r="G25" s="17">
        <v>343</v>
      </c>
      <c r="H25" s="6" t="s">
        <v>12</v>
      </c>
      <c r="I25" s="18">
        <f t="shared" si="1"/>
        <v>12</v>
      </c>
      <c r="J25" s="19">
        <f t="shared" si="2"/>
        <v>4116</v>
      </c>
    </row>
    <row r="26" spans="1:10" x14ac:dyDescent="0.2">
      <c r="A26" s="6">
        <v>25</v>
      </c>
      <c r="B26" s="36" t="s">
        <v>79</v>
      </c>
      <c r="C26" s="21" t="s">
        <v>53</v>
      </c>
      <c r="D26" s="22">
        <v>2322.54</v>
      </c>
      <c r="E26" s="23" t="s">
        <v>141</v>
      </c>
      <c r="F26" s="23" t="s">
        <v>172</v>
      </c>
      <c r="G26" s="17">
        <v>2322.54</v>
      </c>
      <c r="H26" s="6" t="s">
        <v>12</v>
      </c>
      <c r="I26" s="18">
        <f t="shared" si="1"/>
        <v>3</v>
      </c>
      <c r="J26" s="19">
        <f t="shared" si="2"/>
        <v>6967.62</v>
      </c>
    </row>
    <row r="27" spans="1:10" x14ac:dyDescent="0.2">
      <c r="A27" s="6">
        <v>26</v>
      </c>
      <c r="B27" s="36" t="s">
        <v>80</v>
      </c>
      <c r="C27" s="21" t="s">
        <v>39</v>
      </c>
      <c r="D27" s="22">
        <v>479.59</v>
      </c>
      <c r="E27" s="23" t="s">
        <v>55</v>
      </c>
      <c r="F27" s="23" t="s">
        <v>141</v>
      </c>
      <c r="G27" s="17">
        <v>479.59</v>
      </c>
      <c r="H27" s="6" t="s">
        <v>12</v>
      </c>
      <c r="I27" s="18">
        <f t="shared" si="1"/>
        <v>31</v>
      </c>
      <c r="J27" s="19">
        <f t="shared" si="2"/>
        <v>14867.289999999999</v>
      </c>
    </row>
    <row r="28" spans="1:10" x14ac:dyDescent="0.2">
      <c r="A28" s="6">
        <v>27</v>
      </c>
      <c r="B28" s="36" t="s">
        <v>81</v>
      </c>
      <c r="C28" s="21" t="s">
        <v>38</v>
      </c>
      <c r="D28" s="22">
        <v>295.64</v>
      </c>
      <c r="E28" s="23" t="s">
        <v>55</v>
      </c>
      <c r="F28" s="23" t="s">
        <v>141</v>
      </c>
      <c r="G28" s="17">
        <v>295.64</v>
      </c>
      <c r="H28" s="6" t="s">
        <v>12</v>
      </c>
      <c r="I28" s="18">
        <f t="shared" si="1"/>
        <v>31</v>
      </c>
      <c r="J28" s="19">
        <f t="shared" si="2"/>
        <v>9164.84</v>
      </c>
    </row>
    <row r="29" spans="1:10" x14ac:dyDescent="0.2">
      <c r="A29" s="6">
        <v>28</v>
      </c>
      <c r="B29" s="36" t="s">
        <v>35</v>
      </c>
      <c r="C29" s="21" t="s">
        <v>39</v>
      </c>
      <c r="D29" s="22">
        <v>6673.53</v>
      </c>
      <c r="E29" s="23" t="s">
        <v>55</v>
      </c>
      <c r="F29" s="23" t="s">
        <v>141</v>
      </c>
      <c r="G29" s="17">
        <v>4673.53</v>
      </c>
      <c r="H29" s="6" t="s">
        <v>12</v>
      </c>
      <c r="I29" s="18">
        <f t="shared" si="1"/>
        <v>31</v>
      </c>
      <c r="J29" s="19">
        <f t="shared" si="2"/>
        <v>206879.43</v>
      </c>
    </row>
    <row r="30" spans="1:10" x14ac:dyDescent="0.2">
      <c r="A30" s="6">
        <v>29</v>
      </c>
      <c r="B30" s="36" t="s">
        <v>82</v>
      </c>
      <c r="C30" s="21" t="s">
        <v>39</v>
      </c>
      <c r="D30" s="22">
        <v>382</v>
      </c>
      <c r="E30" s="23" t="s">
        <v>55</v>
      </c>
      <c r="F30" s="23" t="s">
        <v>141</v>
      </c>
      <c r="G30" s="17">
        <v>382</v>
      </c>
      <c r="H30" s="6" t="s">
        <v>12</v>
      </c>
      <c r="I30" s="18">
        <f t="shared" si="1"/>
        <v>31</v>
      </c>
      <c r="J30" s="19">
        <f t="shared" si="2"/>
        <v>11842</v>
      </c>
    </row>
    <row r="31" spans="1:10" x14ac:dyDescent="0.2">
      <c r="A31" s="6">
        <v>30</v>
      </c>
      <c r="B31" s="36" t="s">
        <v>83</v>
      </c>
      <c r="C31" s="21" t="s">
        <v>30</v>
      </c>
      <c r="D31" s="22">
        <v>3926.93</v>
      </c>
      <c r="E31" s="23" t="s">
        <v>39</v>
      </c>
      <c r="F31" s="23" t="s">
        <v>173</v>
      </c>
      <c r="G31" s="17">
        <v>3926.93</v>
      </c>
      <c r="H31" s="6" t="s">
        <v>12</v>
      </c>
      <c r="I31" s="18">
        <f t="shared" si="1"/>
        <v>77</v>
      </c>
      <c r="J31" s="19">
        <f t="shared" si="2"/>
        <v>302373.61</v>
      </c>
    </row>
    <row r="32" spans="1:10" x14ac:dyDescent="0.2">
      <c r="A32" s="6">
        <v>31</v>
      </c>
      <c r="B32" s="36" t="s">
        <v>84</v>
      </c>
      <c r="C32" s="21" t="s">
        <v>41</v>
      </c>
      <c r="D32" s="22">
        <v>4910.8100000000004</v>
      </c>
      <c r="E32" s="23" t="s">
        <v>141</v>
      </c>
      <c r="F32" s="23" t="s">
        <v>173</v>
      </c>
      <c r="G32" s="17">
        <v>4910.8100000000004</v>
      </c>
      <c r="H32" s="6" t="s">
        <v>12</v>
      </c>
      <c r="I32" s="18">
        <f t="shared" si="1"/>
        <v>15</v>
      </c>
      <c r="J32" s="19">
        <f t="shared" si="2"/>
        <v>73662.150000000009</v>
      </c>
    </row>
    <row r="33" spans="1:10" x14ac:dyDescent="0.2">
      <c r="A33" s="6">
        <v>32</v>
      </c>
      <c r="B33" s="36" t="s">
        <v>85</v>
      </c>
      <c r="C33" s="21" t="s">
        <v>39</v>
      </c>
      <c r="D33" s="22">
        <v>8064.95</v>
      </c>
      <c r="E33" s="23" t="s">
        <v>142</v>
      </c>
      <c r="F33" s="23" t="s">
        <v>173</v>
      </c>
      <c r="G33" s="17">
        <v>8064.95</v>
      </c>
      <c r="H33" s="6" t="s">
        <v>12</v>
      </c>
      <c r="I33" s="18">
        <f t="shared" si="1"/>
        <v>-13</v>
      </c>
      <c r="J33" s="19">
        <f t="shared" si="2"/>
        <v>-104844.34999999999</v>
      </c>
    </row>
    <row r="34" spans="1:10" x14ac:dyDescent="0.2">
      <c r="A34" s="6">
        <v>33</v>
      </c>
      <c r="B34" s="36" t="s">
        <v>86</v>
      </c>
      <c r="C34" s="21" t="s">
        <v>28</v>
      </c>
      <c r="D34" s="22">
        <v>7992.77</v>
      </c>
      <c r="E34" s="23" t="s">
        <v>29</v>
      </c>
      <c r="F34" s="23" t="s">
        <v>173</v>
      </c>
      <c r="G34" s="17">
        <v>7992.77</v>
      </c>
      <c r="H34" s="6" t="s">
        <v>12</v>
      </c>
      <c r="I34" s="18">
        <f t="shared" si="1"/>
        <v>199</v>
      </c>
      <c r="J34" s="19">
        <f t="shared" si="2"/>
        <v>1590561.23</v>
      </c>
    </row>
    <row r="35" spans="1:10" x14ac:dyDescent="0.2">
      <c r="A35" s="6">
        <v>34</v>
      </c>
      <c r="B35" s="36" t="s">
        <v>87</v>
      </c>
      <c r="C35" s="21" t="s">
        <v>27</v>
      </c>
      <c r="D35" s="22">
        <v>2471.67</v>
      </c>
      <c r="E35" s="23" t="s">
        <v>29</v>
      </c>
      <c r="F35" s="23" t="s">
        <v>173</v>
      </c>
      <c r="G35" s="17">
        <v>2471.67</v>
      </c>
      <c r="H35" s="6" t="s">
        <v>12</v>
      </c>
      <c r="I35" s="18">
        <f t="shared" ref="I35" si="3">F35-E35</f>
        <v>199</v>
      </c>
      <c r="J35" s="19">
        <f t="shared" ref="J35" si="4">I35*D35</f>
        <v>491862.33</v>
      </c>
    </row>
    <row r="36" spans="1:10" x14ac:dyDescent="0.2">
      <c r="A36" s="6">
        <v>35</v>
      </c>
      <c r="B36" s="36" t="s">
        <v>88</v>
      </c>
      <c r="C36" s="21" t="s">
        <v>24</v>
      </c>
      <c r="D36" s="22">
        <v>6757.11</v>
      </c>
      <c r="E36" s="23" t="s">
        <v>28</v>
      </c>
      <c r="F36" s="23" t="s">
        <v>173</v>
      </c>
      <c r="G36" s="17">
        <v>6757.11</v>
      </c>
      <c r="H36" s="6" t="s">
        <v>12</v>
      </c>
      <c r="I36" s="18">
        <f t="shared" ref="I36:I60" si="5">F36-E36</f>
        <v>230</v>
      </c>
      <c r="J36" s="19">
        <f t="shared" ref="J36:J60" si="6">I36*D36</f>
        <v>1554135.2999999998</v>
      </c>
    </row>
    <row r="37" spans="1:10" x14ac:dyDescent="0.2">
      <c r="A37" s="6">
        <v>36</v>
      </c>
      <c r="B37" s="36" t="s">
        <v>89</v>
      </c>
      <c r="C37" s="21" t="s">
        <v>37</v>
      </c>
      <c r="D37" s="22">
        <v>1387.5</v>
      </c>
      <c r="E37" s="23" t="s">
        <v>141</v>
      </c>
      <c r="F37" s="23" t="s">
        <v>143</v>
      </c>
      <c r="G37" s="17">
        <v>1387.5</v>
      </c>
      <c r="H37" s="6" t="s">
        <v>12</v>
      </c>
      <c r="I37" s="18">
        <f t="shared" si="5"/>
        <v>1</v>
      </c>
      <c r="J37" s="19">
        <f t="shared" si="6"/>
        <v>1387.5</v>
      </c>
    </row>
    <row r="38" spans="1:10" x14ac:dyDescent="0.2">
      <c r="A38" s="6">
        <v>37</v>
      </c>
      <c r="B38" s="36" t="s">
        <v>90</v>
      </c>
      <c r="C38" s="21" t="s">
        <v>174</v>
      </c>
      <c r="D38" s="22">
        <v>823.53</v>
      </c>
      <c r="E38" s="23" t="s">
        <v>154</v>
      </c>
      <c r="F38" s="23" t="s">
        <v>163</v>
      </c>
      <c r="G38" s="17">
        <v>700</v>
      </c>
      <c r="H38" s="6" t="s">
        <v>12</v>
      </c>
      <c r="I38" s="18">
        <f t="shared" si="5"/>
        <v>7</v>
      </c>
      <c r="J38" s="19">
        <f t="shared" si="6"/>
        <v>5764.71</v>
      </c>
    </row>
    <row r="39" spans="1:10" x14ac:dyDescent="0.2">
      <c r="A39" s="6">
        <v>38</v>
      </c>
      <c r="B39" s="36" t="s">
        <v>91</v>
      </c>
      <c r="C39" s="21" t="s">
        <v>164</v>
      </c>
      <c r="D39" s="22">
        <v>871.99</v>
      </c>
      <c r="E39" s="23" t="s">
        <v>175</v>
      </c>
      <c r="F39" s="23" t="s">
        <v>175</v>
      </c>
      <c r="G39" s="17">
        <v>871.99</v>
      </c>
      <c r="H39" s="6" t="s">
        <v>12</v>
      </c>
      <c r="I39" s="18">
        <f t="shared" si="5"/>
        <v>0</v>
      </c>
      <c r="J39" s="19">
        <f t="shared" si="6"/>
        <v>0</v>
      </c>
    </row>
    <row r="40" spans="1:10" x14ac:dyDescent="0.2">
      <c r="A40" s="6">
        <v>39</v>
      </c>
      <c r="B40" s="36" t="s">
        <v>92</v>
      </c>
      <c r="C40" s="21" t="s">
        <v>176</v>
      </c>
      <c r="D40" s="22">
        <v>941.12</v>
      </c>
      <c r="E40" s="23" t="s">
        <v>177</v>
      </c>
      <c r="F40" s="23" t="s">
        <v>177</v>
      </c>
      <c r="G40" s="17">
        <v>941.12</v>
      </c>
      <c r="H40" s="6" t="s">
        <v>12</v>
      </c>
      <c r="I40" s="18">
        <f t="shared" si="5"/>
        <v>0</v>
      </c>
      <c r="J40" s="19">
        <f t="shared" si="6"/>
        <v>0</v>
      </c>
    </row>
    <row r="41" spans="1:10" x14ac:dyDescent="0.2">
      <c r="A41" s="6">
        <v>40</v>
      </c>
      <c r="B41" s="36" t="s">
        <v>93</v>
      </c>
      <c r="C41" s="21" t="s">
        <v>43</v>
      </c>
      <c r="D41" s="22">
        <v>999.47</v>
      </c>
      <c r="E41" s="23" t="s">
        <v>45</v>
      </c>
      <c r="F41" s="23" t="s">
        <v>45</v>
      </c>
      <c r="G41" s="17">
        <v>999.47</v>
      </c>
      <c r="H41" s="6" t="s">
        <v>12</v>
      </c>
      <c r="I41" s="18">
        <f t="shared" si="5"/>
        <v>0</v>
      </c>
      <c r="J41" s="19">
        <f t="shared" si="6"/>
        <v>0</v>
      </c>
    </row>
    <row r="42" spans="1:10" x14ac:dyDescent="0.2">
      <c r="A42" s="6">
        <v>41</v>
      </c>
      <c r="B42" s="36" t="s">
        <v>94</v>
      </c>
      <c r="C42" s="21" t="s">
        <v>53</v>
      </c>
      <c r="D42" s="22">
        <v>1681.38</v>
      </c>
      <c r="E42" s="23" t="s">
        <v>141</v>
      </c>
      <c r="F42" s="23" t="s">
        <v>143</v>
      </c>
      <c r="G42" s="17">
        <v>1681.38</v>
      </c>
      <c r="H42" s="6" t="s">
        <v>12</v>
      </c>
      <c r="I42" s="18">
        <f t="shared" si="5"/>
        <v>1</v>
      </c>
      <c r="J42" s="19">
        <f t="shared" si="6"/>
        <v>1681.38</v>
      </c>
    </row>
    <row r="43" spans="1:10" x14ac:dyDescent="0.2">
      <c r="A43" s="6">
        <v>42</v>
      </c>
      <c r="B43" s="36" t="s">
        <v>95</v>
      </c>
      <c r="C43" s="21" t="s">
        <v>141</v>
      </c>
      <c r="D43" s="22">
        <v>756.63</v>
      </c>
      <c r="E43" s="23" t="s">
        <v>142</v>
      </c>
      <c r="F43" s="23" t="s">
        <v>142</v>
      </c>
      <c r="G43" s="17">
        <v>756.63</v>
      </c>
      <c r="H43" s="6" t="s">
        <v>12</v>
      </c>
      <c r="I43" s="18">
        <f t="shared" si="5"/>
        <v>0</v>
      </c>
      <c r="J43" s="19">
        <f t="shared" si="6"/>
        <v>0</v>
      </c>
    </row>
    <row r="44" spans="1:10" x14ac:dyDescent="0.2">
      <c r="A44" s="6">
        <v>43</v>
      </c>
      <c r="B44" s="36" t="s">
        <v>96</v>
      </c>
      <c r="C44" s="21" t="s">
        <v>178</v>
      </c>
      <c r="D44" s="22">
        <v>10102</v>
      </c>
      <c r="E44" s="23" t="s">
        <v>142</v>
      </c>
      <c r="F44" s="23" t="s">
        <v>142</v>
      </c>
      <c r="G44" s="17">
        <v>10102</v>
      </c>
      <c r="H44" s="6" t="s">
        <v>12</v>
      </c>
      <c r="I44" s="18">
        <f t="shared" si="5"/>
        <v>0</v>
      </c>
      <c r="J44" s="19">
        <f t="shared" si="6"/>
        <v>0</v>
      </c>
    </row>
    <row r="45" spans="1:10" x14ac:dyDescent="0.2">
      <c r="A45" s="6">
        <v>44</v>
      </c>
      <c r="B45" s="36" t="s">
        <v>97</v>
      </c>
      <c r="C45" s="21" t="s">
        <v>142</v>
      </c>
      <c r="D45" s="22">
        <v>211.66</v>
      </c>
      <c r="E45" s="23" t="s">
        <v>144</v>
      </c>
      <c r="F45" s="23" t="s">
        <v>144</v>
      </c>
      <c r="G45" s="17">
        <v>211.66</v>
      </c>
      <c r="H45" s="6" t="s">
        <v>12</v>
      </c>
      <c r="I45" s="18">
        <f t="shared" si="5"/>
        <v>0</v>
      </c>
      <c r="J45" s="19">
        <f t="shared" si="6"/>
        <v>0</v>
      </c>
    </row>
    <row r="46" spans="1:10" x14ac:dyDescent="0.2">
      <c r="A46" s="6">
        <v>45</v>
      </c>
      <c r="B46" s="36" t="s">
        <v>98</v>
      </c>
      <c r="C46" s="21" t="s">
        <v>55</v>
      </c>
      <c r="D46" s="22">
        <v>238.05</v>
      </c>
      <c r="E46" s="23" t="s">
        <v>141</v>
      </c>
      <c r="F46" s="23" t="s">
        <v>141</v>
      </c>
      <c r="G46" s="17">
        <v>238.05</v>
      </c>
      <c r="H46" s="6" t="s">
        <v>12</v>
      </c>
      <c r="I46" s="18">
        <f t="shared" si="5"/>
        <v>0</v>
      </c>
      <c r="J46" s="19">
        <f t="shared" si="6"/>
        <v>0</v>
      </c>
    </row>
    <row r="47" spans="1:10" x14ac:dyDescent="0.2">
      <c r="A47" s="6">
        <v>46</v>
      </c>
      <c r="B47" s="36" t="s">
        <v>99</v>
      </c>
      <c r="C47" s="21" t="s">
        <v>141</v>
      </c>
      <c r="D47" s="22">
        <v>85</v>
      </c>
      <c r="E47" s="23" t="s">
        <v>142</v>
      </c>
      <c r="F47" s="23" t="s">
        <v>142</v>
      </c>
      <c r="G47" s="17">
        <v>85</v>
      </c>
      <c r="H47" s="6" t="s">
        <v>12</v>
      </c>
      <c r="I47" s="18">
        <f t="shared" si="5"/>
        <v>0</v>
      </c>
      <c r="J47" s="19">
        <f t="shared" si="6"/>
        <v>0</v>
      </c>
    </row>
    <row r="48" spans="1:10" x14ac:dyDescent="0.2">
      <c r="A48" s="6">
        <v>47</v>
      </c>
      <c r="B48" s="36" t="s">
        <v>19</v>
      </c>
      <c r="C48" s="21" t="s">
        <v>179</v>
      </c>
      <c r="D48" s="22">
        <v>4750</v>
      </c>
      <c r="E48" s="23" t="s">
        <v>155</v>
      </c>
      <c r="F48" s="23" t="s">
        <v>154</v>
      </c>
      <c r="G48" s="17">
        <v>4750</v>
      </c>
      <c r="H48" s="6" t="s">
        <v>12</v>
      </c>
      <c r="I48" s="18">
        <f t="shared" si="5"/>
        <v>7</v>
      </c>
      <c r="J48" s="19">
        <f t="shared" si="6"/>
        <v>33250</v>
      </c>
    </row>
    <row r="49" spans="1:10" x14ac:dyDescent="0.2">
      <c r="A49" s="6">
        <v>48</v>
      </c>
      <c r="B49" s="36" t="s">
        <v>20</v>
      </c>
      <c r="C49" s="21" t="s">
        <v>179</v>
      </c>
      <c r="D49" s="22">
        <v>15135.31</v>
      </c>
      <c r="E49" s="23" t="s">
        <v>155</v>
      </c>
      <c r="F49" s="23" t="s">
        <v>154</v>
      </c>
      <c r="G49" s="17">
        <v>15135.31</v>
      </c>
      <c r="H49" s="6" t="s">
        <v>12</v>
      </c>
      <c r="I49" s="18">
        <f t="shared" si="5"/>
        <v>7</v>
      </c>
      <c r="J49" s="19">
        <f t="shared" si="6"/>
        <v>105947.17</v>
      </c>
    </row>
    <row r="50" spans="1:10" x14ac:dyDescent="0.2">
      <c r="A50" s="6">
        <v>49</v>
      </c>
      <c r="B50" s="36" t="s">
        <v>100</v>
      </c>
      <c r="C50" s="21" t="s">
        <v>180</v>
      </c>
      <c r="D50" s="22">
        <v>3125</v>
      </c>
      <c r="E50" s="23">
        <v>44654</v>
      </c>
      <c r="F50" s="23" t="s">
        <v>157</v>
      </c>
      <c r="G50" s="17">
        <v>2500</v>
      </c>
      <c r="H50" s="6" t="s">
        <v>12</v>
      </c>
      <c r="I50" s="18">
        <f t="shared" si="5"/>
        <v>-23</v>
      </c>
      <c r="J50" s="19">
        <f t="shared" si="6"/>
        <v>-71875</v>
      </c>
    </row>
    <row r="51" spans="1:10" x14ac:dyDescent="0.2">
      <c r="A51" s="6">
        <v>50</v>
      </c>
      <c r="B51" s="36" t="s">
        <v>22</v>
      </c>
      <c r="C51" s="21" t="s">
        <v>161</v>
      </c>
      <c r="D51" s="22">
        <v>3000</v>
      </c>
      <c r="E51" s="23" t="s">
        <v>164</v>
      </c>
      <c r="F51" s="23" t="s">
        <v>177</v>
      </c>
      <c r="G51" s="17">
        <v>3000</v>
      </c>
      <c r="H51" s="6" t="s">
        <v>12</v>
      </c>
      <c r="I51" s="18">
        <f t="shared" si="5"/>
        <v>4</v>
      </c>
      <c r="J51" s="19">
        <f t="shared" si="6"/>
        <v>12000</v>
      </c>
    </row>
    <row r="52" spans="1:10" x14ac:dyDescent="0.2">
      <c r="A52" s="6">
        <v>51</v>
      </c>
      <c r="B52" s="36" t="s">
        <v>101</v>
      </c>
      <c r="C52" s="21" t="s">
        <v>51</v>
      </c>
      <c r="D52" s="22">
        <v>2064.4499999999998</v>
      </c>
      <c r="E52" s="23" t="s">
        <v>181</v>
      </c>
      <c r="F52" s="23" t="s">
        <v>154</v>
      </c>
      <c r="G52" s="17">
        <v>2064.4499999999998</v>
      </c>
      <c r="H52" s="6" t="s">
        <v>12</v>
      </c>
      <c r="I52" s="18">
        <f t="shared" si="5"/>
        <v>27</v>
      </c>
      <c r="J52" s="19">
        <f t="shared" si="6"/>
        <v>55740.149999999994</v>
      </c>
    </row>
    <row r="53" spans="1:10" x14ac:dyDescent="0.2">
      <c r="A53" s="6">
        <v>52</v>
      </c>
      <c r="B53" s="36" t="s">
        <v>102</v>
      </c>
      <c r="C53" s="21" t="s">
        <v>149</v>
      </c>
      <c r="D53" s="22">
        <v>64.900000000000006</v>
      </c>
      <c r="E53" s="23" t="s">
        <v>150</v>
      </c>
      <c r="F53" s="23" t="s">
        <v>151</v>
      </c>
      <c r="G53" s="17">
        <v>64.900000000000006</v>
      </c>
      <c r="H53" s="6" t="s">
        <v>12</v>
      </c>
      <c r="I53" s="18">
        <f t="shared" si="5"/>
        <v>4</v>
      </c>
      <c r="J53" s="19">
        <f t="shared" si="6"/>
        <v>259.60000000000002</v>
      </c>
    </row>
    <row r="54" spans="1:10" x14ac:dyDescent="0.2">
      <c r="A54" s="6">
        <v>53</v>
      </c>
      <c r="B54" s="36" t="s">
        <v>103</v>
      </c>
      <c r="C54" s="21" t="s">
        <v>149</v>
      </c>
      <c r="D54" s="22">
        <v>64.900000000000006</v>
      </c>
      <c r="E54" s="23" t="s">
        <v>150</v>
      </c>
      <c r="F54" s="23" t="s">
        <v>151</v>
      </c>
      <c r="G54" s="17">
        <v>64.900000000000006</v>
      </c>
      <c r="H54" s="6" t="s">
        <v>12</v>
      </c>
      <c r="I54" s="18">
        <f t="shared" si="5"/>
        <v>4</v>
      </c>
      <c r="J54" s="19">
        <f t="shared" si="6"/>
        <v>259.60000000000002</v>
      </c>
    </row>
    <row r="55" spans="1:10" x14ac:dyDescent="0.2">
      <c r="A55" s="6">
        <v>54</v>
      </c>
      <c r="B55" s="36" t="s">
        <v>104</v>
      </c>
      <c r="C55" s="21" t="s">
        <v>50</v>
      </c>
      <c r="D55" s="22">
        <v>300</v>
      </c>
      <c r="E55" s="23" t="s">
        <v>182</v>
      </c>
      <c r="F55" s="23" t="s">
        <v>183</v>
      </c>
      <c r="G55" s="17">
        <v>300</v>
      </c>
      <c r="H55" s="6" t="s">
        <v>12</v>
      </c>
      <c r="I55" s="18">
        <f t="shared" si="5"/>
        <v>15</v>
      </c>
      <c r="J55" s="19">
        <f t="shared" si="6"/>
        <v>4500</v>
      </c>
    </row>
    <row r="56" spans="1:10" x14ac:dyDescent="0.2">
      <c r="A56" s="6">
        <v>55</v>
      </c>
      <c r="B56" s="36" t="s">
        <v>105</v>
      </c>
      <c r="C56" s="21" t="s">
        <v>178</v>
      </c>
      <c r="D56" s="22">
        <v>300</v>
      </c>
      <c r="E56" s="23" t="s">
        <v>150</v>
      </c>
      <c r="F56" s="23" t="s">
        <v>151</v>
      </c>
      <c r="G56" s="17">
        <v>300</v>
      </c>
      <c r="H56" s="6" t="s">
        <v>12</v>
      </c>
      <c r="I56" s="18">
        <f t="shared" si="5"/>
        <v>4</v>
      </c>
      <c r="J56" s="19">
        <f t="shared" si="6"/>
        <v>1200</v>
      </c>
    </row>
    <row r="57" spans="1:10" x14ac:dyDescent="0.2">
      <c r="A57" s="6">
        <v>56</v>
      </c>
      <c r="B57" s="36" t="s">
        <v>106</v>
      </c>
      <c r="C57" s="21" t="s">
        <v>54</v>
      </c>
      <c r="D57" s="22">
        <v>300</v>
      </c>
      <c r="E57" s="23" t="s">
        <v>182</v>
      </c>
      <c r="F57" s="23" t="s">
        <v>154</v>
      </c>
      <c r="G57" s="17">
        <v>300</v>
      </c>
      <c r="H57" s="6" t="s">
        <v>12</v>
      </c>
      <c r="I57" s="18">
        <f t="shared" si="5"/>
        <v>-2</v>
      </c>
      <c r="J57" s="19">
        <f t="shared" si="6"/>
        <v>-600</v>
      </c>
    </row>
    <row r="58" spans="1:10" x14ac:dyDescent="0.2">
      <c r="A58" s="6">
        <v>57</v>
      </c>
      <c r="B58" s="36" t="s">
        <v>107</v>
      </c>
      <c r="C58" s="21" t="s">
        <v>184</v>
      </c>
      <c r="D58" s="22">
        <v>300</v>
      </c>
      <c r="E58" s="23" t="s">
        <v>185</v>
      </c>
      <c r="F58" s="23" t="s">
        <v>177</v>
      </c>
      <c r="G58" s="17">
        <v>300</v>
      </c>
      <c r="H58" s="6" t="s">
        <v>12</v>
      </c>
      <c r="I58" s="18">
        <f t="shared" si="5"/>
        <v>8</v>
      </c>
      <c r="J58" s="19">
        <f t="shared" si="6"/>
        <v>2400</v>
      </c>
    </row>
    <row r="59" spans="1:10" x14ac:dyDescent="0.2">
      <c r="A59" s="6">
        <v>58</v>
      </c>
      <c r="B59" s="36" t="s">
        <v>108</v>
      </c>
      <c r="C59" s="21" t="s">
        <v>179</v>
      </c>
      <c r="D59" s="22">
        <v>2532</v>
      </c>
      <c r="E59" s="23" t="s">
        <v>141</v>
      </c>
      <c r="F59" s="23" t="s">
        <v>143</v>
      </c>
      <c r="G59" s="17">
        <v>2532</v>
      </c>
      <c r="H59" s="6" t="s">
        <v>12</v>
      </c>
      <c r="I59" s="18">
        <f t="shared" si="5"/>
        <v>1</v>
      </c>
      <c r="J59" s="19">
        <f t="shared" si="6"/>
        <v>2532</v>
      </c>
    </row>
    <row r="60" spans="1:10" x14ac:dyDescent="0.2">
      <c r="A60" s="6">
        <v>59</v>
      </c>
      <c r="B60" s="36" t="s">
        <v>109</v>
      </c>
      <c r="C60" s="21" t="s">
        <v>186</v>
      </c>
      <c r="D60" s="22">
        <v>260</v>
      </c>
      <c r="E60" s="23" t="s">
        <v>142</v>
      </c>
      <c r="F60" s="23" t="s">
        <v>142</v>
      </c>
      <c r="G60" s="17">
        <v>260</v>
      </c>
      <c r="H60" s="6" t="s">
        <v>12</v>
      </c>
      <c r="I60" s="18">
        <f t="shared" si="5"/>
        <v>0</v>
      </c>
      <c r="J60" s="19">
        <f t="shared" si="6"/>
        <v>0</v>
      </c>
    </row>
    <row r="61" spans="1:10" x14ac:dyDescent="0.2">
      <c r="A61" s="6">
        <v>60</v>
      </c>
      <c r="B61" s="36" t="s">
        <v>110</v>
      </c>
      <c r="C61" s="21" t="s">
        <v>154</v>
      </c>
      <c r="D61" s="22">
        <v>260</v>
      </c>
      <c r="E61" s="23" t="s">
        <v>144</v>
      </c>
      <c r="F61" s="23" t="s">
        <v>144</v>
      </c>
      <c r="G61" s="17">
        <v>260</v>
      </c>
      <c r="H61" s="6" t="s">
        <v>12</v>
      </c>
      <c r="I61" s="18">
        <f t="shared" ref="I61:I71" si="7">F61-E61</f>
        <v>0</v>
      </c>
      <c r="J61" s="19">
        <f t="shared" ref="J61:J71" si="8">I61*D61</f>
        <v>0</v>
      </c>
    </row>
    <row r="62" spans="1:10" x14ac:dyDescent="0.2">
      <c r="A62" s="6">
        <v>61</v>
      </c>
      <c r="B62" s="36" t="s">
        <v>111</v>
      </c>
      <c r="C62" s="21" t="s">
        <v>164</v>
      </c>
      <c r="D62" s="22">
        <v>841.15</v>
      </c>
      <c r="E62" s="23" t="s">
        <v>169</v>
      </c>
      <c r="F62" s="23" t="s">
        <v>169</v>
      </c>
      <c r="G62" s="17">
        <v>841.15</v>
      </c>
      <c r="H62" s="6" t="s">
        <v>12</v>
      </c>
      <c r="I62" s="18">
        <f t="shared" si="7"/>
        <v>0</v>
      </c>
      <c r="J62" s="19">
        <f t="shared" si="8"/>
        <v>0</v>
      </c>
    </row>
    <row r="63" spans="1:10" x14ac:dyDescent="0.2">
      <c r="A63" s="6">
        <v>62</v>
      </c>
      <c r="B63" s="36" t="s">
        <v>112</v>
      </c>
      <c r="C63" s="21" t="s">
        <v>168</v>
      </c>
      <c r="D63" s="22">
        <v>1920.39</v>
      </c>
      <c r="E63" s="23" t="s">
        <v>142</v>
      </c>
      <c r="F63" s="23" t="s">
        <v>142</v>
      </c>
      <c r="G63" s="17">
        <v>1920.39</v>
      </c>
      <c r="H63" s="6" t="s">
        <v>12</v>
      </c>
      <c r="I63" s="18">
        <f t="shared" si="7"/>
        <v>0</v>
      </c>
      <c r="J63" s="19">
        <f t="shared" si="8"/>
        <v>0</v>
      </c>
    </row>
    <row r="64" spans="1:10" x14ac:dyDescent="0.2">
      <c r="A64" s="6">
        <v>63</v>
      </c>
      <c r="B64" s="36" t="s">
        <v>34</v>
      </c>
      <c r="C64" s="21" t="s">
        <v>40</v>
      </c>
      <c r="D64" s="22">
        <v>5486.25</v>
      </c>
      <c r="E64" s="23" t="s">
        <v>48</v>
      </c>
      <c r="F64" s="23" t="s">
        <v>49</v>
      </c>
      <c r="G64" s="17">
        <v>5486.25</v>
      </c>
      <c r="H64" s="6" t="s">
        <v>12</v>
      </c>
      <c r="I64" s="18">
        <f t="shared" si="7"/>
        <v>55</v>
      </c>
      <c r="J64" s="19">
        <f t="shared" si="8"/>
        <v>301743.75</v>
      </c>
    </row>
    <row r="65" spans="1:10" x14ac:dyDescent="0.2">
      <c r="A65" s="6">
        <v>64</v>
      </c>
      <c r="B65" s="36" t="s">
        <v>113</v>
      </c>
      <c r="C65" s="21" t="s">
        <v>174</v>
      </c>
      <c r="D65" s="22">
        <v>347</v>
      </c>
      <c r="E65" s="23" t="s">
        <v>182</v>
      </c>
      <c r="F65" s="23" t="s">
        <v>154</v>
      </c>
      <c r="G65" s="17">
        <v>347</v>
      </c>
      <c r="H65" s="6" t="s">
        <v>12</v>
      </c>
      <c r="I65" s="18">
        <f t="shared" si="7"/>
        <v>-2</v>
      </c>
      <c r="J65" s="19">
        <f t="shared" si="8"/>
        <v>-694</v>
      </c>
    </row>
    <row r="66" spans="1:10" x14ac:dyDescent="0.2">
      <c r="A66" s="6">
        <v>65</v>
      </c>
      <c r="B66" s="36" t="s">
        <v>114</v>
      </c>
      <c r="C66" s="21" t="s">
        <v>55</v>
      </c>
      <c r="D66" s="22">
        <v>280</v>
      </c>
      <c r="E66" s="23" t="s">
        <v>141</v>
      </c>
      <c r="F66" s="23" t="s">
        <v>143</v>
      </c>
      <c r="G66" s="17">
        <v>280</v>
      </c>
      <c r="H66" s="6" t="s">
        <v>12</v>
      </c>
      <c r="I66" s="18">
        <f t="shared" si="7"/>
        <v>1</v>
      </c>
      <c r="J66" s="19">
        <f t="shared" si="8"/>
        <v>280</v>
      </c>
    </row>
    <row r="67" spans="1:10" x14ac:dyDescent="0.2">
      <c r="A67" s="6">
        <v>66</v>
      </c>
      <c r="B67" s="36" t="s">
        <v>115</v>
      </c>
      <c r="C67" s="21" t="s">
        <v>52</v>
      </c>
      <c r="D67" s="22">
        <v>8500</v>
      </c>
      <c r="E67" s="23" t="s">
        <v>187</v>
      </c>
      <c r="F67" s="23" t="s">
        <v>177</v>
      </c>
      <c r="G67" s="17">
        <v>8500</v>
      </c>
      <c r="H67" s="6" t="s">
        <v>12</v>
      </c>
      <c r="I67" s="18">
        <f t="shared" si="7"/>
        <v>22</v>
      </c>
      <c r="J67" s="19">
        <f t="shared" si="8"/>
        <v>187000</v>
      </c>
    </row>
    <row r="68" spans="1:10" x14ac:dyDescent="0.2">
      <c r="A68" s="6">
        <v>67</v>
      </c>
      <c r="B68" s="36" t="s">
        <v>21</v>
      </c>
      <c r="C68" s="21" t="s">
        <v>45</v>
      </c>
      <c r="D68" s="22">
        <v>1628.29</v>
      </c>
      <c r="E68" s="23" t="s">
        <v>188</v>
      </c>
      <c r="F68" s="23" t="s">
        <v>154</v>
      </c>
      <c r="G68" s="17">
        <v>1371.62</v>
      </c>
      <c r="H68" s="6" t="s">
        <v>12</v>
      </c>
      <c r="I68" s="18">
        <f t="shared" si="7"/>
        <v>1</v>
      </c>
      <c r="J68" s="19">
        <f t="shared" si="8"/>
        <v>1628.29</v>
      </c>
    </row>
    <row r="69" spans="1:10" x14ac:dyDescent="0.2">
      <c r="A69" s="6">
        <v>68</v>
      </c>
      <c r="B69" s="36" t="s">
        <v>116</v>
      </c>
      <c r="C69" s="21" t="s">
        <v>31</v>
      </c>
      <c r="D69" s="22">
        <v>136.63999999999999</v>
      </c>
      <c r="E69" s="23">
        <v>44592</v>
      </c>
      <c r="F69" s="23" t="s">
        <v>145</v>
      </c>
      <c r="G69" s="17">
        <v>114.24</v>
      </c>
      <c r="H69" s="6" t="s">
        <v>12</v>
      </c>
      <c r="I69" s="18">
        <f t="shared" si="7"/>
        <v>-3</v>
      </c>
      <c r="J69" s="19">
        <f t="shared" si="8"/>
        <v>-409.91999999999996</v>
      </c>
    </row>
    <row r="70" spans="1:10" x14ac:dyDescent="0.2">
      <c r="A70" s="6">
        <v>69</v>
      </c>
      <c r="B70" s="36" t="s">
        <v>32</v>
      </c>
      <c r="C70" s="21" t="s">
        <v>186</v>
      </c>
      <c r="D70" s="22">
        <v>311.8</v>
      </c>
      <c r="E70" s="23" t="s">
        <v>182</v>
      </c>
      <c r="F70" s="23" t="s">
        <v>163</v>
      </c>
      <c r="G70" s="17">
        <v>273.8</v>
      </c>
      <c r="H70" s="6" t="s">
        <v>12</v>
      </c>
      <c r="I70" s="18">
        <f t="shared" si="7"/>
        <v>5</v>
      </c>
      <c r="J70" s="19">
        <f t="shared" si="8"/>
        <v>1559</v>
      </c>
    </row>
    <row r="71" spans="1:10" x14ac:dyDescent="0.2">
      <c r="A71" s="6">
        <v>70</v>
      </c>
      <c r="B71" s="36" t="s">
        <v>117</v>
      </c>
      <c r="C71" s="21" t="s">
        <v>168</v>
      </c>
      <c r="D71" s="22">
        <v>2626.42</v>
      </c>
      <c r="E71" s="23" t="s">
        <v>189</v>
      </c>
      <c r="F71" s="23" t="s">
        <v>154</v>
      </c>
      <c r="G71" s="17">
        <v>2212.42</v>
      </c>
      <c r="H71" s="6" t="s">
        <v>12</v>
      </c>
      <c r="I71" s="18">
        <f t="shared" si="7"/>
        <v>-12</v>
      </c>
      <c r="J71" s="19">
        <f t="shared" si="8"/>
        <v>-31517.040000000001</v>
      </c>
    </row>
    <row r="72" spans="1:10" x14ac:dyDescent="0.2">
      <c r="A72" s="6">
        <v>71</v>
      </c>
      <c r="B72" s="36" t="s">
        <v>118</v>
      </c>
      <c r="C72" s="21" t="s">
        <v>142</v>
      </c>
      <c r="D72" s="22">
        <v>600</v>
      </c>
      <c r="E72" s="23" t="s">
        <v>142</v>
      </c>
      <c r="F72" s="23" t="s">
        <v>188</v>
      </c>
      <c r="G72" s="17">
        <v>600</v>
      </c>
      <c r="H72" s="6" t="s">
        <v>12</v>
      </c>
      <c r="I72" s="18">
        <f t="shared" ref="I72:I99" si="9">F72-E72</f>
        <v>-11</v>
      </c>
      <c r="J72" s="19">
        <f t="shared" ref="J72:J99" si="10">I72*D72</f>
        <v>-6600</v>
      </c>
    </row>
    <row r="73" spans="1:10" x14ac:dyDescent="0.2">
      <c r="A73" s="6">
        <v>72</v>
      </c>
      <c r="B73" s="36" t="s">
        <v>119</v>
      </c>
      <c r="C73" s="21" t="s">
        <v>47</v>
      </c>
      <c r="D73" s="22">
        <v>350</v>
      </c>
      <c r="E73" s="23" t="s">
        <v>141</v>
      </c>
      <c r="F73" s="23" t="s">
        <v>143</v>
      </c>
      <c r="G73" s="17">
        <v>350</v>
      </c>
      <c r="H73" s="6" t="s">
        <v>12</v>
      </c>
      <c r="I73" s="18">
        <f t="shared" si="9"/>
        <v>1</v>
      </c>
      <c r="J73" s="19">
        <f t="shared" si="10"/>
        <v>350</v>
      </c>
    </row>
    <row r="74" spans="1:10" x14ac:dyDescent="0.2">
      <c r="A74" s="6">
        <v>73</v>
      </c>
      <c r="B74" s="36" t="s">
        <v>120</v>
      </c>
      <c r="C74" s="21" t="s">
        <v>190</v>
      </c>
      <c r="D74" s="22">
        <v>2007.38</v>
      </c>
      <c r="E74" s="23" t="s">
        <v>191</v>
      </c>
      <c r="F74" s="23" t="s">
        <v>45</v>
      </c>
      <c r="G74" s="17">
        <v>2007.38</v>
      </c>
      <c r="H74" s="6" t="s">
        <v>12</v>
      </c>
      <c r="I74" s="18">
        <f t="shared" si="9"/>
        <v>7</v>
      </c>
      <c r="J74" s="19">
        <f t="shared" si="10"/>
        <v>14051.66</v>
      </c>
    </row>
    <row r="75" spans="1:10" x14ac:dyDescent="0.2">
      <c r="A75" s="6">
        <v>74</v>
      </c>
      <c r="B75" s="36" t="s">
        <v>121</v>
      </c>
      <c r="C75" s="21" t="s">
        <v>45</v>
      </c>
      <c r="D75" s="22">
        <v>1496.72</v>
      </c>
      <c r="E75" s="23" t="s">
        <v>182</v>
      </c>
      <c r="F75" s="23" t="s">
        <v>154</v>
      </c>
      <c r="G75" s="17">
        <v>1496.72</v>
      </c>
      <c r="H75" s="6" t="s">
        <v>12</v>
      </c>
      <c r="I75" s="18">
        <f t="shared" si="9"/>
        <v>-2</v>
      </c>
      <c r="J75" s="19">
        <f t="shared" si="10"/>
        <v>-2993.44</v>
      </c>
    </row>
    <row r="76" spans="1:10" x14ac:dyDescent="0.2">
      <c r="A76" s="6">
        <v>75</v>
      </c>
      <c r="B76" s="36" t="s">
        <v>122</v>
      </c>
      <c r="C76" s="21" t="s">
        <v>168</v>
      </c>
      <c r="D76" s="22">
        <v>1196.72</v>
      </c>
      <c r="E76" s="23" t="s">
        <v>142</v>
      </c>
      <c r="F76" s="23" t="s">
        <v>142</v>
      </c>
      <c r="G76" s="17">
        <v>1196.72</v>
      </c>
      <c r="H76" s="6" t="s">
        <v>12</v>
      </c>
      <c r="I76" s="18">
        <f t="shared" si="9"/>
        <v>0</v>
      </c>
      <c r="J76" s="19">
        <f t="shared" si="10"/>
        <v>0</v>
      </c>
    </row>
    <row r="77" spans="1:10" x14ac:dyDescent="0.2">
      <c r="A77" s="6">
        <v>76</v>
      </c>
      <c r="B77" s="36" t="s">
        <v>123</v>
      </c>
      <c r="C77" s="21" t="s">
        <v>52</v>
      </c>
      <c r="D77" s="22">
        <v>312</v>
      </c>
      <c r="E77" s="23" t="s">
        <v>187</v>
      </c>
      <c r="F77" s="23" t="s">
        <v>177</v>
      </c>
      <c r="G77" s="17">
        <v>312</v>
      </c>
      <c r="H77" s="6" t="s">
        <v>12</v>
      </c>
      <c r="I77" s="18">
        <f t="shared" si="9"/>
        <v>22</v>
      </c>
      <c r="J77" s="19">
        <f t="shared" si="10"/>
        <v>6864</v>
      </c>
    </row>
    <row r="78" spans="1:10" x14ac:dyDescent="0.2">
      <c r="A78" s="6">
        <v>77</v>
      </c>
      <c r="B78" s="36" t="s">
        <v>124</v>
      </c>
      <c r="C78" s="21" t="s">
        <v>44</v>
      </c>
      <c r="D78" s="22">
        <v>478.55</v>
      </c>
      <c r="E78" s="23" t="s">
        <v>148</v>
      </c>
      <c r="F78" s="23" t="s">
        <v>45</v>
      </c>
      <c r="G78" s="17">
        <v>478.55</v>
      </c>
      <c r="H78" s="6" t="s">
        <v>12</v>
      </c>
      <c r="I78" s="18">
        <f t="shared" si="9"/>
        <v>2</v>
      </c>
      <c r="J78" s="19">
        <f t="shared" si="10"/>
        <v>957.1</v>
      </c>
    </row>
    <row r="79" spans="1:10" x14ac:dyDescent="0.2">
      <c r="A79" s="6">
        <v>78</v>
      </c>
      <c r="B79" s="36" t="s">
        <v>125</v>
      </c>
      <c r="C79" s="21" t="s">
        <v>171</v>
      </c>
      <c r="D79" s="22">
        <v>54.3</v>
      </c>
      <c r="E79" s="23" t="s">
        <v>169</v>
      </c>
      <c r="F79" s="23" t="s">
        <v>169</v>
      </c>
      <c r="G79" s="17">
        <v>54.3</v>
      </c>
      <c r="H79" s="6" t="s">
        <v>12</v>
      </c>
      <c r="I79" s="18">
        <f t="shared" si="9"/>
        <v>0</v>
      </c>
      <c r="J79" s="19">
        <f t="shared" si="10"/>
        <v>0</v>
      </c>
    </row>
    <row r="80" spans="1:10" x14ac:dyDescent="0.2">
      <c r="A80" s="6">
        <v>79</v>
      </c>
      <c r="B80" s="36" t="s">
        <v>126</v>
      </c>
      <c r="C80" s="21" t="s">
        <v>50</v>
      </c>
      <c r="D80" s="22">
        <v>15002</v>
      </c>
      <c r="E80" s="23" t="s">
        <v>141</v>
      </c>
      <c r="F80" s="23" t="s">
        <v>177</v>
      </c>
      <c r="G80" s="17">
        <v>15002</v>
      </c>
      <c r="H80" s="6" t="s">
        <v>12</v>
      </c>
      <c r="I80" s="18">
        <f t="shared" si="9"/>
        <v>14</v>
      </c>
      <c r="J80" s="19">
        <f t="shared" si="10"/>
        <v>210028</v>
      </c>
    </row>
    <row r="81" spans="1:10" x14ac:dyDescent="0.2">
      <c r="A81" s="6">
        <v>80</v>
      </c>
      <c r="B81" s="36" t="s">
        <v>33</v>
      </c>
      <c r="C81" s="21" t="s">
        <v>37</v>
      </c>
      <c r="D81" s="22">
        <v>2101.09</v>
      </c>
      <c r="E81" s="23" t="s">
        <v>37</v>
      </c>
      <c r="F81" s="23" t="s">
        <v>45</v>
      </c>
      <c r="G81" s="17">
        <v>20.29</v>
      </c>
      <c r="H81" s="6" t="s">
        <v>12</v>
      </c>
      <c r="I81" s="18">
        <f t="shared" si="9"/>
        <v>33</v>
      </c>
      <c r="J81" s="19">
        <f t="shared" si="10"/>
        <v>69335.97</v>
      </c>
    </row>
    <row r="82" spans="1:10" x14ac:dyDescent="0.2">
      <c r="A82" s="6">
        <v>81</v>
      </c>
      <c r="B82" s="36" t="s">
        <v>127</v>
      </c>
      <c r="C82" s="21" t="s">
        <v>192</v>
      </c>
      <c r="D82" s="22">
        <v>2398</v>
      </c>
      <c r="E82" s="23" t="s">
        <v>169</v>
      </c>
      <c r="F82" s="23" t="s">
        <v>169</v>
      </c>
      <c r="G82" s="17">
        <v>2398</v>
      </c>
      <c r="H82" s="6" t="s">
        <v>12</v>
      </c>
      <c r="I82" s="18">
        <f t="shared" si="9"/>
        <v>0</v>
      </c>
      <c r="J82" s="19">
        <f t="shared" si="10"/>
        <v>0</v>
      </c>
    </row>
    <row r="83" spans="1:10" x14ac:dyDescent="0.2">
      <c r="A83" s="6">
        <v>82</v>
      </c>
      <c r="B83" s="36" t="s">
        <v>128</v>
      </c>
      <c r="C83" s="21" t="s">
        <v>142</v>
      </c>
      <c r="D83" s="22">
        <v>2920</v>
      </c>
      <c r="E83" s="23" t="s">
        <v>144</v>
      </c>
      <c r="F83" s="23" t="s">
        <v>144</v>
      </c>
      <c r="G83" s="17">
        <v>2920</v>
      </c>
      <c r="H83" s="6" t="s">
        <v>12</v>
      </c>
      <c r="I83" s="18">
        <f t="shared" si="9"/>
        <v>0</v>
      </c>
      <c r="J83" s="19">
        <f t="shared" si="10"/>
        <v>0</v>
      </c>
    </row>
    <row r="84" spans="1:10" x14ac:dyDescent="0.2">
      <c r="A84" s="6">
        <v>83</v>
      </c>
      <c r="B84" s="36" t="s">
        <v>129</v>
      </c>
      <c r="C84" s="21" t="s">
        <v>193</v>
      </c>
      <c r="D84" s="22">
        <v>323.45</v>
      </c>
      <c r="E84" s="23" t="s">
        <v>144</v>
      </c>
      <c r="F84" s="23" t="s">
        <v>144</v>
      </c>
      <c r="G84" s="17">
        <v>323.45</v>
      </c>
      <c r="H84" s="6" t="s">
        <v>12</v>
      </c>
      <c r="I84" s="18">
        <f t="shared" si="9"/>
        <v>0</v>
      </c>
      <c r="J84" s="19">
        <f t="shared" si="10"/>
        <v>0</v>
      </c>
    </row>
    <row r="85" spans="1:10" x14ac:dyDescent="0.2">
      <c r="A85" s="6">
        <v>84</v>
      </c>
      <c r="B85" s="36" t="s">
        <v>130</v>
      </c>
      <c r="C85" s="21" t="s">
        <v>154</v>
      </c>
      <c r="D85" s="22">
        <v>335.45</v>
      </c>
      <c r="E85" s="23" t="s">
        <v>150</v>
      </c>
      <c r="F85" s="23" t="s">
        <v>151</v>
      </c>
      <c r="G85" s="17">
        <v>335.45</v>
      </c>
      <c r="H85" s="6" t="s">
        <v>12</v>
      </c>
      <c r="I85" s="18">
        <f t="shared" si="9"/>
        <v>4</v>
      </c>
      <c r="J85" s="19">
        <f t="shared" si="10"/>
        <v>1341.8</v>
      </c>
    </row>
    <row r="86" spans="1:10" x14ac:dyDescent="0.2">
      <c r="A86" s="6">
        <v>85</v>
      </c>
      <c r="B86" s="36" t="s">
        <v>131</v>
      </c>
      <c r="C86" s="21" t="s">
        <v>163</v>
      </c>
      <c r="D86" s="22">
        <v>130</v>
      </c>
      <c r="E86" s="23" t="s">
        <v>194</v>
      </c>
      <c r="F86" s="23" t="s">
        <v>149</v>
      </c>
      <c r="G86" s="17">
        <v>130</v>
      </c>
      <c r="H86" s="6" t="s">
        <v>12</v>
      </c>
      <c r="I86" s="18">
        <f t="shared" si="9"/>
        <v>-36</v>
      </c>
      <c r="J86" s="19">
        <f t="shared" si="10"/>
        <v>-4680</v>
      </c>
    </row>
    <row r="87" spans="1:10" x14ac:dyDescent="0.2">
      <c r="A87" s="6">
        <v>86</v>
      </c>
      <c r="B87" s="36" t="s">
        <v>132</v>
      </c>
      <c r="C87" s="21" t="s">
        <v>177</v>
      </c>
      <c r="D87" s="22">
        <v>130</v>
      </c>
      <c r="E87" s="23" t="s">
        <v>177</v>
      </c>
      <c r="F87" s="23" t="s">
        <v>164</v>
      </c>
      <c r="G87" s="17">
        <v>130</v>
      </c>
      <c r="H87" s="6" t="s">
        <v>12</v>
      </c>
      <c r="I87" s="18">
        <f t="shared" si="9"/>
        <v>-4</v>
      </c>
      <c r="J87" s="19">
        <f t="shared" si="10"/>
        <v>-520</v>
      </c>
    </row>
    <row r="88" spans="1:10" x14ac:dyDescent="0.2">
      <c r="A88" s="6">
        <v>87</v>
      </c>
      <c r="B88" s="36" t="s">
        <v>133</v>
      </c>
      <c r="C88" s="21" t="s">
        <v>177</v>
      </c>
      <c r="D88" s="22">
        <v>130</v>
      </c>
      <c r="E88" s="23" t="s">
        <v>177</v>
      </c>
      <c r="F88" s="23" t="s">
        <v>164</v>
      </c>
      <c r="G88" s="17">
        <v>130</v>
      </c>
      <c r="H88" s="6" t="s">
        <v>12</v>
      </c>
      <c r="I88" s="18">
        <f t="shared" si="9"/>
        <v>-4</v>
      </c>
      <c r="J88" s="19">
        <f t="shared" si="10"/>
        <v>-520</v>
      </c>
    </row>
    <row r="89" spans="1:10" x14ac:dyDescent="0.2">
      <c r="A89" s="6">
        <v>88</v>
      </c>
      <c r="B89" s="36" t="s">
        <v>134</v>
      </c>
      <c r="C89" s="21" t="s">
        <v>195</v>
      </c>
      <c r="D89" s="22">
        <v>756.48</v>
      </c>
      <c r="E89" s="23" t="s">
        <v>191</v>
      </c>
      <c r="F89" s="23" t="s">
        <v>45</v>
      </c>
      <c r="G89" s="17">
        <v>756.48</v>
      </c>
      <c r="H89" s="6" t="s">
        <v>12</v>
      </c>
      <c r="I89" s="18">
        <f t="shared" si="9"/>
        <v>7</v>
      </c>
      <c r="J89" s="19">
        <f t="shared" si="10"/>
        <v>5295.3600000000006</v>
      </c>
    </row>
    <row r="90" spans="1:10" x14ac:dyDescent="0.2">
      <c r="A90" s="6">
        <v>89</v>
      </c>
      <c r="B90" s="36" t="s">
        <v>135</v>
      </c>
      <c r="C90" s="21" t="s">
        <v>164</v>
      </c>
      <c r="D90" s="22">
        <v>806.91</v>
      </c>
      <c r="E90" s="23" t="s">
        <v>157</v>
      </c>
      <c r="F90" s="23" t="s">
        <v>196</v>
      </c>
      <c r="G90" s="17">
        <v>806.91</v>
      </c>
      <c r="H90" s="6" t="s">
        <v>12</v>
      </c>
      <c r="I90" s="18">
        <f t="shared" si="9"/>
        <v>3</v>
      </c>
      <c r="J90" s="19">
        <f t="shared" si="10"/>
        <v>2420.73</v>
      </c>
    </row>
    <row r="91" spans="1:10" x14ac:dyDescent="0.2">
      <c r="A91" s="6">
        <v>90</v>
      </c>
      <c r="B91" s="36" t="s">
        <v>90</v>
      </c>
      <c r="C91" s="21" t="s">
        <v>197</v>
      </c>
      <c r="D91" s="22">
        <v>93221.87</v>
      </c>
      <c r="E91" s="23" t="s">
        <v>198</v>
      </c>
      <c r="F91" s="23" t="s">
        <v>199</v>
      </c>
      <c r="G91" s="17">
        <v>93221.87</v>
      </c>
      <c r="H91" s="6" t="s">
        <v>12</v>
      </c>
      <c r="I91" s="18">
        <f t="shared" si="9"/>
        <v>-30</v>
      </c>
      <c r="J91" s="19">
        <f t="shared" si="10"/>
        <v>-2796656.0999999996</v>
      </c>
    </row>
    <row r="92" spans="1:10" x14ac:dyDescent="0.2">
      <c r="A92" s="6">
        <v>91</v>
      </c>
      <c r="B92" s="36" t="s">
        <v>136</v>
      </c>
      <c r="C92" s="21" t="s">
        <v>152</v>
      </c>
      <c r="D92" s="22">
        <v>75000</v>
      </c>
      <c r="E92" s="23" t="s">
        <v>153</v>
      </c>
      <c r="F92" s="23" t="s">
        <v>49</v>
      </c>
      <c r="G92" s="17">
        <v>75000</v>
      </c>
      <c r="H92" s="6" t="s">
        <v>12</v>
      </c>
      <c r="I92" s="18">
        <f t="shared" si="9"/>
        <v>-30</v>
      </c>
      <c r="J92" s="19">
        <f t="shared" si="10"/>
        <v>-2250000</v>
      </c>
    </row>
    <row r="93" spans="1:10" x14ac:dyDescent="0.2">
      <c r="A93" s="6">
        <v>92</v>
      </c>
      <c r="B93" s="36" t="s">
        <v>26</v>
      </c>
      <c r="C93" s="21" t="s">
        <v>23</v>
      </c>
      <c r="D93" s="22">
        <v>99184.29</v>
      </c>
      <c r="E93" s="23">
        <v>44602</v>
      </c>
      <c r="F93" s="23" t="s">
        <v>155</v>
      </c>
      <c r="G93" s="17">
        <v>49592.14</v>
      </c>
      <c r="H93" s="6" t="s">
        <v>12</v>
      </c>
      <c r="I93" s="18">
        <f t="shared" si="9"/>
        <v>1</v>
      </c>
      <c r="J93" s="19">
        <f t="shared" si="10"/>
        <v>99184.29</v>
      </c>
    </row>
    <row r="94" spans="1:10" x14ac:dyDescent="0.2">
      <c r="A94" s="6">
        <v>93</v>
      </c>
      <c r="B94" s="36" t="s">
        <v>137</v>
      </c>
      <c r="C94" s="21" t="s">
        <v>152</v>
      </c>
      <c r="D94" s="22">
        <v>24170.05</v>
      </c>
      <c r="E94" s="23" t="s">
        <v>153</v>
      </c>
      <c r="F94" s="23" t="s">
        <v>145</v>
      </c>
      <c r="G94" s="17">
        <v>20360.14</v>
      </c>
      <c r="H94" s="6" t="s">
        <v>12</v>
      </c>
      <c r="I94" s="18">
        <f t="shared" si="9"/>
        <v>-16</v>
      </c>
      <c r="J94" s="19">
        <f t="shared" si="10"/>
        <v>-386720.8</v>
      </c>
    </row>
    <row r="95" spans="1:10" x14ac:dyDescent="0.2">
      <c r="A95" s="6">
        <v>94</v>
      </c>
      <c r="B95" s="36" t="s">
        <v>138</v>
      </c>
      <c r="C95" s="21" t="s">
        <v>152</v>
      </c>
      <c r="D95" s="22">
        <v>2442.46</v>
      </c>
      <c r="E95" s="23" t="s">
        <v>153</v>
      </c>
      <c r="F95" s="23" t="s">
        <v>145</v>
      </c>
      <c r="G95" s="17">
        <v>2118.46</v>
      </c>
      <c r="H95" s="6" t="s">
        <v>12</v>
      </c>
      <c r="I95" s="18">
        <f t="shared" si="9"/>
        <v>-16</v>
      </c>
      <c r="J95" s="19">
        <f t="shared" si="10"/>
        <v>-39079.360000000001</v>
      </c>
    </row>
    <row r="96" spans="1:10" x14ac:dyDescent="0.2">
      <c r="A96" s="6">
        <v>95</v>
      </c>
      <c r="B96" s="36" t="s">
        <v>122</v>
      </c>
      <c r="C96" s="21" t="s">
        <v>152</v>
      </c>
      <c r="D96" s="22">
        <v>634.4</v>
      </c>
      <c r="E96" s="23" t="s">
        <v>153</v>
      </c>
      <c r="F96" s="23" t="s">
        <v>145</v>
      </c>
      <c r="G96" s="17">
        <v>534.4</v>
      </c>
      <c r="H96" s="6" t="s">
        <v>12</v>
      </c>
      <c r="I96" s="18">
        <f t="shared" si="9"/>
        <v>-16</v>
      </c>
      <c r="J96" s="19">
        <f t="shared" si="10"/>
        <v>-10150.4</v>
      </c>
    </row>
    <row r="97" spans="1:10" x14ac:dyDescent="0.2">
      <c r="A97" s="6">
        <v>96</v>
      </c>
      <c r="B97" s="36" t="s">
        <v>121</v>
      </c>
      <c r="C97" s="21" t="s">
        <v>152</v>
      </c>
      <c r="D97" s="22">
        <v>22117.47</v>
      </c>
      <c r="E97" s="23" t="s">
        <v>153</v>
      </c>
      <c r="F97" s="23" t="s">
        <v>145</v>
      </c>
      <c r="G97" s="17">
        <v>19183.52</v>
      </c>
      <c r="H97" s="6" t="s">
        <v>12</v>
      </c>
      <c r="I97" s="18">
        <f t="shared" si="9"/>
        <v>-16</v>
      </c>
      <c r="J97" s="19">
        <f t="shared" si="10"/>
        <v>-353879.52</v>
      </c>
    </row>
    <row r="98" spans="1:10" x14ac:dyDescent="0.2">
      <c r="A98" s="6">
        <v>97</v>
      </c>
      <c r="B98" s="36" t="s">
        <v>139</v>
      </c>
      <c r="C98" s="21" t="s">
        <v>200</v>
      </c>
      <c r="D98" s="22">
        <v>53039.26</v>
      </c>
      <c r="E98" s="23" t="s">
        <v>201</v>
      </c>
      <c r="F98" s="23" t="s">
        <v>157</v>
      </c>
      <c r="G98" s="17">
        <v>44678.720000000001</v>
      </c>
      <c r="H98" s="6" t="s">
        <v>12</v>
      </c>
      <c r="I98" s="18">
        <f t="shared" si="9"/>
        <v>-28</v>
      </c>
      <c r="J98" s="19">
        <f t="shared" si="10"/>
        <v>-1485099.28</v>
      </c>
    </row>
    <row r="99" spans="1:10" x14ac:dyDescent="0.2">
      <c r="A99" s="6">
        <v>98</v>
      </c>
      <c r="B99" s="36" t="s">
        <v>140</v>
      </c>
      <c r="C99" s="21" t="s">
        <v>171</v>
      </c>
      <c r="D99" s="22">
        <v>1903.2</v>
      </c>
      <c r="E99" s="23" t="s">
        <v>170</v>
      </c>
      <c r="F99" s="23" t="s">
        <v>163</v>
      </c>
      <c r="G99" s="17">
        <v>1603.2</v>
      </c>
      <c r="H99" s="6" t="s">
        <v>12</v>
      </c>
      <c r="I99" s="18">
        <f t="shared" si="9"/>
        <v>-12</v>
      </c>
      <c r="J99" s="19">
        <f t="shared" si="10"/>
        <v>-22838.400000000001</v>
      </c>
    </row>
    <row r="100" spans="1:10" x14ac:dyDescent="0.2">
      <c r="A100" s="6">
        <v>99</v>
      </c>
      <c r="B100" s="36" t="s">
        <v>203</v>
      </c>
      <c r="C100" s="21" t="s">
        <v>204</v>
      </c>
      <c r="D100" s="22">
        <v>218.36</v>
      </c>
      <c r="E100" s="23" t="s">
        <v>204</v>
      </c>
      <c r="F100" s="23" t="s">
        <v>205</v>
      </c>
      <c r="G100" s="17">
        <v>218.36</v>
      </c>
      <c r="H100" s="6" t="s">
        <v>13</v>
      </c>
      <c r="I100" s="18">
        <f t="shared" ref="I100:I163" si="11">F100-E100</f>
        <v>7</v>
      </c>
      <c r="J100" s="19">
        <f t="shared" ref="J100:J163" si="12">I100*D100</f>
        <v>1528.52</v>
      </c>
    </row>
    <row r="101" spans="1:10" x14ac:dyDescent="0.2">
      <c r="A101" s="6">
        <v>100</v>
      </c>
      <c r="B101" s="36" t="s">
        <v>206</v>
      </c>
      <c r="C101" s="21" t="s">
        <v>175</v>
      </c>
      <c r="D101" s="22">
        <v>19754.689999999999</v>
      </c>
      <c r="E101" s="23" t="s">
        <v>208</v>
      </c>
      <c r="F101" s="23" t="s">
        <v>208</v>
      </c>
      <c r="G101" s="17">
        <v>19754.689999999999</v>
      </c>
      <c r="H101" s="6" t="s">
        <v>13</v>
      </c>
      <c r="I101" s="18">
        <f t="shared" si="11"/>
        <v>0</v>
      </c>
      <c r="J101" s="19">
        <f t="shared" si="12"/>
        <v>0</v>
      </c>
    </row>
    <row r="102" spans="1:10" x14ac:dyDescent="0.2">
      <c r="A102" s="6">
        <v>101</v>
      </c>
      <c r="B102" s="36" t="s">
        <v>209</v>
      </c>
      <c r="C102" s="21" t="s">
        <v>210</v>
      </c>
      <c r="D102" s="22">
        <v>165</v>
      </c>
      <c r="E102" s="23" t="s">
        <v>211</v>
      </c>
      <c r="F102" s="23" t="s">
        <v>212</v>
      </c>
      <c r="G102" s="17">
        <v>165</v>
      </c>
      <c r="H102" s="6" t="s">
        <v>13</v>
      </c>
      <c r="I102" s="18">
        <f t="shared" si="11"/>
        <v>1</v>
      </c>
      <c r="J102" s="19">
        <f t="shared" si="12"/>
        <v>165</v>
      </c>
    </row>
    <row r="103" spans="1:10" x14ac:dyDescent="0.2">
      <c r="A103" s="6">
        <v>102</v>
      </c>
      <c r="B103" s="36" t="s">
        <v>213</v>
      </c>
      <c r="C103" s="21" t="s">
        <v>214</v>
      </c>
      <c r="D103" s="22">
        <v>263.60000000000002</v>
      </c>
      <c r="E103" s="23" t="s">
        <v>215</v>
      </c>
      <c r="F103" s="23" t="s">
        <v>216</v>
      </c>
      <c r="G103" s="17">
        <v>263.60000000000002</v>
      </c>
      <c r="H103" s="6" t="s">
        <v>13</v>
      </c>
      <c r="I103" s="18">
        <f t="shared" si="11"/>
        <v>3</v>
      </c>
      <c r="J103" s="19">
        <f t="shared" si="12"/>
        <v>790.80000000000007</v>
      </c>
    </row>
    <row r="104" spans="1:10" x14ac:dyDescent="0.2">
      <c r="A104" s="6">
        <v>103</v>
      </c>
      <c r="B104" s="36" t="s">
        <v>217</v>
      </c>
      <c r="C104" s="21" t="s">
        <v>144</v>
      </c>
      <c r="D104" s="22">
        <v>7498.8</v>
      </c>
      <c r="E104" s="23" t="s">
        <v>214</v>
      </c>
      <c r="F104" s="23" t="s">
        <v>219</v>
      </c>
      <c r="G104" s="17">
        <v>7448</v>
      </c>
      <c r="H104" s="6" t="s">
        <v>13</v>
      </c>
      <c r="I104" s="18">
        <f t="shared" si="11"/>
        <v>11</v>
      </c>
      <c r="J104" s="19">
        <f t="shared" si="12"/>
        <v>82486.8</v>
      </c>
    </row>
    <row r="105" spans="1:10" x14ac:dyDescent="0.2">
      <c r="A105" s="6">
        <v>104</v>
      </c>
      <c r="B105" s="36" t="s">
        <v>220</v>
      </c>
      <c r="C105" s="21" t="s">
        <v>221</v>
      </c>
      <c r="D105" s="22">
        <v>7560</v>
      </c>
      <c r="E105" s="23" t="s">
        <v>223</v>
      </c>
      <c r="F105" s="23" t="s">
        <v>224</v>
      </c>
      <c r="G105" s="17">
        <v>7560</v>
      </c>
      <c r="H105" s="6" t="s">
        <v>13</v>
      </c>
      <c r="I105" s="18">
        <f t="shared" si="11"/>
        <v>10</v>
      </c>
      <c r="J105" s="19">
        <f t="shared" si="12"/>
        <v>75600</v>
      </c>
    </row>
    <row r="106" spans="1:10" x14ac:dyDescent="0.2">
      <c r="A106" s="6">
        <v>105</v>
      </c>
      <c r="B106" s="36" t="s">
        <v>225</v>
      </c>
      <c r="C106" s="21" t="s">
        <v>226</v>
      </c>
      <c r="D106" s="22">
        <v>10322.530000000001</v>
      </c>
      <c r="E106" s="23" t="s">
        <v>228</v>
      </c>
      <c r="F106" s="23" t="s">
        <v>229</v>
      </c>
      <c r="G106" s="17">
        <v>8704.73</v>
      </c>
      <c r="H106" s="6" t="s">
        <v>13</v>
      </c>
      <c r="I106" s="18">
        <f t="shared" si="11"/>
        <v>-17</v>
      </c>
      <c r="J106" s="19">
        <f t="shared" si="12"/>
        <v>-175483.01</v>
      </c>
    </row>
    <row r="107" spans="1:10" x14ac:dyDescent="0.2">
      <c r="A107" s="6">
        <v>106</v>
      </c>
      <c r="B107" s="36" t="s">
        <v>230</v>
      </c>
      <c r="C107" s="21" t="s">
        <v>142</v>
      </c>
      <c r="D107" s="22">
        <v>16208.99</v>
      </c>
      <c r="E107" s="23" t="s">
        <v>231</v>
      </c>
      <c r="F107" s="23" t="s">
        <v>232</v>
      </c>
      <c r="G107" s="17">
        <v>16208.99</v>
      </c>
      <c r="H107" s="6" t="s">
        <v>13</v>
      </c>
      <c r="I107" s="18">
        <f t="shared" si="11"/>
        <v>7</v>
      </c>
      <c r="J107" s="19">
        <f t="shared" si="12"/>
        <v>113462.93</v>
      </c>
    </row>
    <row r="108" spans="1:10" x14ac:dyDescent="0.2">
      <c r="A108" s="6">
        <v>107</v>
      </c>
      <c r="B108" s="36" t="s">
        <v>233</v>
      </c>
      <c r="C108" s="21" t="s">
        <v>142</v>
      </c>
      <c r="D108" s="22">
        <v>114.3</v>
      </c>
      <c r="E108" s="23" t="s">
        <v>231</v>
      </c>
      <c r="F108" s="23" t="s">
        <v>232</v>
      </c>
      <c r="G108" s="17">
        <v>114.3</v>
      </c>
      <c r="H108" s="6" t="s">
        <v>13</v>
      </c>
      <c r="I108" s="18">
        <f t="shared" si="11"/>
        <v>7</v>
      </c>
      <c r="J108" s="19">
        <f t="shared" si="12"/>
        <v>800.1</v>
      </c>
    </row>
    <row r="109" spans="1:10" x14ac:dyDescent="0.2">
      <c r="A109" s="6">
        <v>108</v>
      </c>
      <c r="B109" s="36" t="s">
        <v>234</v>
      </c>
      <c r="C109" s="21" t="s">
        <v>215</v>
      </c>
      <c r="D109" s="22">
        <v>16889.63</v>
      </c>
      <c r="E109" s="23" t="s">
        <v>205</v>
      </c>
      <c r="F109" s="23" t="s">
        <v>227</v>
      </c>
      <c r="G109" s="17">
        <v>16889.63</v>
      </c>
      <c r="H109" s="6" t="s">
        <v>13</v>
      </c>
      <c r="I109" s="18">
        <f t="shared" si="11"/>
        <v>-3</v>
      </c>
      <c r="J109" s="19">
        <f t="shared" si="12"/>
        <v>-50668.89</v>
      </c>
    </row>
    <row r="110" spans="1:10" x14ac:dyDescent="0.2">
      <c r="A110" s="6">
        <v>109</v>
      </c>
      <c r="B110" s="36" t="s">
        <v>235</v>
      </c>
      <c r="C110" s="21" t="s">
        <v>215</v>
      </c>
      <c r="D110" s="22">
        <v>116.78</v>
      </c>
      <c r="E110" s="23" t="s">
        <v>205</v>
      </c>
      <c r="F110" s="23" t="s">
        <v>227</v>
      </c>
      <c r="G110" s="17">
        <v>116.78</v>
      </c>
      <c r="H110" s="6" t="s">
        <v>13</v>
      </c>
      <c r="I110" s="18">
        <f t="shared" si="11"/>
        <v>-3</v>
      </c>
      <c r="J110" s="19">
        <f t="shared" si="12"/>
        <v>-350.34000000000003</v>
      </c>
    </row>
    <row r="111" spans="1:10" x14ac:dyDescent="0.2">
      <c r="A111" s="6">
        <v>110</v>
      </c>
      <c r="B111" s="36" t="s">
        <v>236</v>
      </c>
      <c r="C111" s="21" t="s">
        <v>199</v>
      </c>
      <c r="D111" s="22">
        <v>13660.55</v>
      </c>
      <c r="E111" s="23" t="s">
        <v>238</v>
      </c>
      <c r="F111" s="23" t="s">
        <v>238</v>
      </c>
      <c r="G111" s="17">
        <v>13660.55</v>
      </c>
      <c r="H111" s="6" t="s">
        <v>13</v>
      </c>
      <c r="I111" s="18">
        <f t="shared" si="11"/>
        <v>0</v>
      </c>
      <c r="J111" s="19">
        <f t="shared" si="12"/>
        <v>0</v>
      </c>
    </row>
    <row r="112" spans="1:10" x14ac:dyDescent="0.2">
      <c r="A112" s="6">
        <v>111</v>
      </c>
      <c r="B112" s="36" t="s">
        <v>239</v>
      </c>
      <c r="C112" s="21" t="s">
        <v>199</v>
      </c>
      <c r="D112" s="22">
        <v>13705.58</v>
      </c>
      <c r="E112" s="23" t="s">
        <v>238</v>
      </c>
      <c r="F112" s="23" t="s">
        <v>238</v>
      </c>
      <c r="G112" s="17">
        <v>13705.58</v>
      </c>
      <c r="H112" s="6" t="s">
        <v>13</v>
      </c>
      <c r="I112" s="18">
        <f t="shared" si="11"/>
        <v>0</v>
      </c>
      <c r="J112" s="19">
        <f t="shared" si="12"/>
        <v>0</v>
      </c>
    </row>
    <row r="113" spans="1:10" x14ac:dyDescent="0.2">
      <c r="A113" s="6">
        <v>112</v>
      </c>
      <c r="B113" s="36" t="s">
        <v>240</v>
      </c>
      <c r="C113" s="21" t="s">
        <v>199</v>
      </c>
      <c r="D113" s="22">
        <v>13563.04</v>
      </c>
      <c r="E113" s="23" t="s">
        <v>238</v>
      </c>
      <c r="F113" s="23" t="s">
        <v>238</v>
      </c>
      <c r="G113" s="17">
        <v>13563.04</v>
      </c>
      <c r="H113" s="6" t="s">
        <v>13</v>
      </c>
      <c r="I113" s="18">
        <f t="shared" si="11"/>
        <v>0</v>
      </c>
      <c r="J113" s="19">
        <f t="shared" si="12"/>
        <v>0</v>
      </c>
    </row>
    <row r="114" spans="1:10" x14ac:dyDescent="0.2">
      <c r="A114" s="6">
        <v>113</v>
      </c>
      <c r="B114" s="36" t="s">
        <v>241</v>
      </c>
      <c r="C114" s="21" t="s">
        <v>199</v>
      </c>
      <c r="D114" s="22">
        <v>9326.27</v>
      </c>
      <c r="E114" s="23" t="s">
        <v>238</v>
      </c>
      <c r="F114" s="23" t="s">
        <v>238</v>
      </c>
      <c r="G114" s="17">
        <v>9326.27</v>
      </c>
      <c r="H114" s="6" t="s">
        <v>13</v>
      </c>
      <c r="I114" s="18">
        <f t="shared" si="11"/>
        <v>0</v>
      </c>
      <c r="J114" s="19">
        <f t="shared" si="12"/>
        <v>0</v>
      </c>
    </row>
    <row r="115" spans="1:10" x14ac:dyDescent="0.2">
      <c r="A115" s="6">
        <v>114</v>
      </c>
      <c r="B115" s="36" t="s">
        <v>242</v>
      </c>
      <c r="C115" s="21" t="s">
        <v>199</v>
      </c>
      <c r="D115" s="22">
        <v>9367.36</v>
      </c>
      <c r="E115" s="23" t="s">
        <v>238</v>
      </c>
      <c r="F115" s="23" t="s">
        <v>238</v>
      </c>
      <c r="G115" s="17">
        <v>9367.36</v>
      </c>
      <c r="H115" s="6" t="s">
        <v>13</v>
      </c>
      <c r="I115" s="18">
        <f t="shared" si="11"/>
        <v>0</v>
      </c>
      <c r="J115" s="19">
        <f t="shared" si="12"/>
        <v>0</v>
      </c>
    </row>
    <row r="116" spans="1:10" x14ac:dyDescent="0.2">
      <c r="A116" s="6">
        <v>115</v>
      </c>
      <c r="B116" s="36" t="s">
        <v>243</v>
      </c>
      <c r="C116" s="21" t="s">
        <v>199</v>
      </c>
      <c r="D116" s="22">
        <v>9265.85</v>
      </c>
      <c r="E116" s="23" t="s">
        <v>238</v>
      </c>
      <c r="F116" s="23" t="s">
        <v>238</v>
      </c>
      <c r="G116" s="17">
        <v>9265.85</v>
      </c>
      <c r="H116" s="6" t="s">
        <v>13</v>
      </c>
      <c r="I116" s="18">
        <f t="shared" si="11"/>
        <v>0</v>
      </c>
      <c r="J116" s="19">
        <f t="shared" si="12"/>
        <v>0</v>
      </c>
    </row>
    <row r="117" spans="1:10" x14ac:dyDescent="0.2">
      <c r="A117" s="6">
        <v>116</v>
      </c>
      <c r="B117" s="36" t="s">
        <v>244</v>
      </c>
      <c r="C117" s="21" t="s">
        <v>245</v>
      </c>
      <c r="D117" s="22">
        <v>533.55999999999995</v>
      </c>
      <c r="E117" s="23" t="s">
        <v>215</v>
      </c>
      <c r="F117" s="23" t="s">
        <v>215</v>
      </c>
      <c r="G117" s="17">
        <v>533.55999999999995</v>
      </c>
      <c r="H117" s="6" t="s">
        <v>13</v>
      </c>
      <c r="I117" s="18">
        <f t="shared" si="11"/>
        <v>0</v>
      </c>
      <c r="J117" s="19">
        <f t="shared" si="12"/>
        <v>0</v>
      </c>
    </row>
    <row r="118" spans="1:10" x14ac:dyDescent="0.2">
      <c r="A118" s="6">
        <v>117</v>
      </c>
      <c r="B118" s="36" t="s">
        <v>247</v>
      </c>
      <c r="C118" s="21" t="s">
        <v>248</v>
      </c>
      <c r="D118" s="22">
        <v>464.27</v>
      </c>
      <c r="E118" s="23" t="s">
        <v>211</v>
      </c>
      <c r="F118" s="23" t="s">
        <v>212</v>
      </c>
      <c r="G118" s="17">
        <v>464.27</v>
      </c>
      <c r="H118" s="6" t="s">
        <v>13</v>
      </c>
      <c r="I118" s="18">
        <f t="shared" si="11"/>
        <v>1</v>
      </c>
      <c r="J118" s="19">
        <f t="shared" si="12"/>
        <v>464.27</v>
      </c>
    </row>
    <row r="119" spans="1:10" x14ac:dyDescent="0.2">
      <c r="A119" s="6">
        <v>118</v>
      </c>
      <c r="B119" s="36" t="s">
        <v>249</v>
      </c>
      <c r="C119" s="21" t="s">
        <v>173</v>
      </c>
      <c r="D119" s="22">
        <v>1586</v>
      </c>
      <c r="E119" s="23" t="s">
        <v>250</v>
      </c>
      <c r="F119" s="23" t="s">
        <v>232</v>
      </c>
      <c r="G119" s="17">
        <v>1336</v>
      </c>
      <c r="H119" s="6" t="s">
        <v>13</v>
      </c>
      <c r="I119" s="18">
        <f t="shared" si="11"/>
        <v>20</v>
      </c>
      <c r="J119" s="19">
        <f t="shared" si="12"/>
        <v>31720</v>
      </c>
    </row>
    <row r="120" spans="1:10" x14ac:dyDescent="0.2">
      <c r="A120" s="6">
        <v>119</v>
      </c>
      <c r="B120" s="36" t="s">
        <v>251</v>
      </c>
      <c r="C120" s="21" t="s">
        <v>250</v>
      </c>
      <c r="D120" s="22">
        <v>1586</v>
      </c>
      <c r="E120" s="23" t="s">
        <v>221</v>
      </c>
      <c r="F120" s="23" t="s">
        <v>252</v>
      </c>
      <c r="G120" s="17">
        <v>1336</v>
      </c>
      <c r="H120" s="6" t="s">
        <v>13</v>
      </c>
      <c r="I120" s="18">
        <f t="shared" si="11"/>
        <v>17</v>
      </c>
      <c r="J120" s="19">
        <f t="shared" si="12"/>
        <v>26962</v>
      </c>
    </row>
    <row r="121" spans="1:10" x14ac:dyDescent="0.2">
      <c r="A121" s="6">
        <v>120</v>
      </c>
      <c r="B121" s="36" t="s">
        <v>253</v>
      </c>
      <c r="C121" s="21" t="s">
        <v>254</v>
      </c>
      <c r="D121" s="22">
        <v>1586</v>
      </c>
      <c r="E121" s="23" t="s">
        <v>255</v>
      </c>
      <c r="F121" s="23" t="s">
        <v>256</v>
      </c>
      <c r="G121" s="17">
        <v>1336</v>
      </c>
      <c r="H121" s="6" t="s">
        <v>13</v>
      </c>
      <c r="I121" s="18">
        <f t="shared" si="11"/>
        <v>6</v>
      </c>
      <c r="J121" s="19">
        <f t="shared" si="12"/>
        <v>9516</v>
      </c>
    </row>
    <row r="122" spans="1:10" x14ac:dyDescent="0.2">
      <c r="A122" s="6">
        <v>121</v>
      </c>
      <c r="B122" s="36" t="s">
        <v>257</v>
      </c>
      <c r="C122" s="21" t="s">
        <v>156</v>
      </c>
      <c r="D122" s="22">
        <v>2384.5500000000002</v>
      </c>
      <c r="E122" s="23" t="s">
        <v>258</v>
      </c>
      <c r="F122" s="23" t="s">
        <v>252</v>
      </c>
      <c r="G122" s="17">
        <v>1364.95</v>
      </c>
      <c r="H122" s="6" t="s">
        <v>13</v>
      </c>
      <c r="I122" s="18">
        <f t="shared" si="11"/>
        <v>-10</v>
      </c>
      <c r="J122" s="19">
        <f t="shared" si="12"/>
        <v>-23845.5</v>
      </c>
    </row>
    <row r="123" spans="1:10" x14ac:dyDescent="0.2">
      <c r="A123" s="6">
        <v>122</v>
      </c>
      <c r="B123" s="36" t="s">
        <v>259</v>
      </c>
      <c r="C123" s="21" t="s">
        <v>260</v>
      </c>
      <c r="D123" s="22">
        <v>490.28</v>
      </c>
      <c r="E123" s="23" t="s">
        <v>261</v>
      </c>
      <c r="F123" s="23" t="s">
        <v>215</v>
      </c>
      <c r="G123" s="17">
        <v>490.28</v>
      </c>
      <c r="H123" s="6" t="s">
        <v>13</v>
      </c>
      <c r="I123" s="18">
        <f t="shared" si="11"/>
        <v>4</v>
      </c>
      <c r="J123" s="19">
        <f t="shared" si="12"/>
        <v>1961.12</v>
      </c>
    </row>
    <row r="124" spans="1:10" x14ac:dyDescent="0.2">
      <c r="A124" s="6">
        <v>123</v>
      </c>
      <c r="B124" s="36" t="s">
        <v>262</v>
      </c>
      <c r="C124" s="21" t="s">
        <v>201</v>
      </c>
      <c r="D124" s="22">
        <v>6978.4</v>
      </c>
      <c r="E124" s="23" t="s">
        <v>264</v>
      </c>
      <c r="F124" s="23" t="s">
        <v>252</v>
      </c>
      <c r="G124" s="17">
        <v>5878.4</v>
      </c>
      <c r="H124" s="6" t="s">
        <v>13</v>
      </c>
      <c r="I124" s="18">
        <f t="shared" si="11"/>
        <v>-6</v>
      </c>
      <c r="J124" s="19">
        <f t="shared" si="12"/>
        <v>-41870.399999999994</v>
      </c>
    </row>
    <row r="125" spans="1:10" x14ac:dyDescent="0.2">
      <c r="A125" s="6">
        <v>124</v>
      </c>
      <c r="B125" s="36" t="s">
        <v>265</v>
      </c>
      <c r="C125" s="21" t="s">
        <v>194</v>
      </c>
      <c r="D125" s="22">
        <v>780</v>
      </c>
      <c r="E125" s="23" t="s">
        <v>214</v>
      </c>
      <c r="F125" s="23" t="s">
        <v>219</v>
      </c>
      <c r="G125" s="17">
        <v>780</v>
      </c>
      <c r="H125" s="6" t="s">
        <v>13</v>
      </c>
      <c r="I125" s="18">
        <f t="shared" si="11"/>
        <v>11</v>
      </c>
      <c r="J125" s="19">
        <f t="shared" si="12"/>
        <v>8580</v>
      </c>
    </row>
    <row r="126" spans="1:10" x14ac:dyDescent="0.2">
      <c r="A126" s="6">
        <v>125</v>
      </c>
      <c r="B126" s="36" t="s">
        <v>267</v>
      </c>
      <c r="C126" s="21" t="s">
        <v>268</v>
      </c>
      <c r="D126" s="22">
        <v>780</v>
      </c>
      <c r="E126" s="23" t="s">
        <v>144</v>
      </c>
      <c r="F126" s="23" t="s">
        <v>207</v>
      </c>
      <c r="G126" s="17">
        <v>780</v>
      </c>
      <c r="H126" s="6" t="s">
        <v>13</v>
      </c>
      <c r="I126" s="18">
        <f t="shared" si="11"/>
        <v>7</v>
      </c>
      <c r="J126" s="19">
        <f t="shared" si="12"/>
        <v>5460</v>
      </c>
    </row>
    <row r="127" spans="1:10" x14ac:dyDescent="0.2">
      <c r="A127" s="6">
        <v>126</v>
      </c>
      <c r="B127" s="36" t="s">
        <v>269</v>
      </c>
      <c r="C127" s="21" t="s">
        <v>270</v>
      </c>
      <c r="D127" s="22">
        <v>780</v>
      </c>
      <c r="E127" s="23" t="s">
        <v>215</v>
      </c>
      <c r="F127" s="23" t="s">
        <v>216</v>
      </c>
      <c r="G127" s="17">
        <v>780</v>
      </c>
      <c r="H127" s="6" t="s">
        <v>13</v>
      </c>
      <c r="I127" s="18">
        <f t="shared" si="11"/>
        <v>3</v>
      </c>
      <c r="J127" s="19">
        <f t="shared" si="12"/>
        <v>2340</v>
      </c>
    </row>
    <row r="128" spans="1:10" x14ac:dyDescent="0.2">
      <c r="A128" s="6">
        <v>127</v>
      </c>
      <c r="B128" s="36" t="s">
        <v>272</v>
      </c>
      <c r="C128" s="21" t="s">
        <v>273</v>
      </c>
      <c r="D128" s="22">
        <v>510</v>
      </c>
      <c r="E128" s="23" t="s">
        <v>273</v>
      </c>
      <c r="F128" s="23" t="s">
        <v>212</v>
      </c>
      <c r="G128" s="17">
        <v>510</v>
      </c>
      <c r="H128" s="6" t="s">
        <v>13</v>
      </c>
      <c r="I128" s="18">
        <f t="shared" si="11"/>
        <v>36</v>
      </c>
      <c r="J128" s="19">
        <f t="shared" si="12"/>
        <v>18360</v>
      </c>
    </row>
    <row r="129" spans="1:10" x14ac:dyDescent="0.2">
      <c r="A129" s="6">
        <v>128</v>
      </c>
      <c r="B129" s="36" t="s">
        <v>274</v>
      </c>
      <c r="C129" s="21" t="s">
        <v>275</v>
      </c>
      <c r="D129" s="22">
        <v>1457.12</v>
      </c>
      <c r="E129" s="23" t="s">
        <v>276</v>
      </c>
      <c r="F129" s="23" t="s">
        <v>277</v>
      </c>
      <c r="G129" s="17">
        <v>1250.42</v>
      </c>
      <c r="H129" s="6" t="s">
        <v>13</v>
      </c>
      <c r="I129" s="18">
        <f t="shared" si="11"/>
        <v>-22</v>
      </c>
      <c r="J129" s="19">
        <f t="shared" si="12"/>
        <v>-32056.639999999999</v>
      </c>
    </row>
    <row r="130" spans="1:10" x14ac:dyDescent="0.2">
      <c r="A130" s="6">
        <v>129</v>
      </c>
      <c r="B130" s="36" t="s">
        <v>278</v>
      </c>
      <c r="C130" s="21" t="s">
        <v>271</v>
      </c>
      <c r="D130" s="22">
        <v>11872.56</v>
      </c>
      <c r="E130" s="23" t="s">
        <v>205</v>
      </c>
      <c r="F130" s="23" t="s">
        <v>227</v>
      </c>
      <c r="G130" s="17">
        <v>11872.56</v>
      </c>
      <c r="H130" s="6" t="s">
        <v>13</v>
      </c>
      <c r="I130" s="18">
        <f t="shared" si="11"/>
        <v>-3</v>
      </c>
      <c r="J130" s="19">
        <f t="shared" si="12"/>
        <v>-35617.68</v>
      </c>
    </row>
    <row r="131" spans="1:10" x14ac:dyDescent="0.2">
      <c r="A131" s="6">
        <v>130</v>
      </c>
      <c r="B131" s="36" t="s">
        <v>280</v>
      </c>
      <c r="C131" s="21" t="s">
        <v>256</v>
      </c>
      <c r="D131" s="22">
        <v>2690.1</v>
      </c>
      <c r="E131" s="23" t="s">
        <v>281</v>
      </c>
      <c r="F131" s="23" t="s">
        <v>224</v>
      </c>
      <c r="G131" s="17">
        <v>2270.1</v>
      </c>
      <c r="H131" s="6" t="s">
        <v>13</v>
      </c>
      <c r="I131" s="18">
        <f t="shared" si="11"/>
        <v>-25</v>
      </c>
      <c r="J131" s="19">
        <f t="shared" si="12"/>
        <v>-67252.5</v>
      </c>
    </row>
    <row r="132" spans="1:10" x14ac:dyDescent="0.2">
      <c r="A132" s="6">
        <v>131</v>
      </c>
      <c r="B132" s="36" t="s">
        <v>282</v>
      </c>
      <c r="C132" s="21" t="s">
        <v>215</v>
      </c>
      <c r="D132" s="22">
        <v>150</v>
      </c>
      <c r="E132" s="23" t="s">
        <v>205</v>
      </c>
      <c r="F132" s="23" t="s">
        <v>229</v>
      </c>
      <c r="G132" s="17">
        <v>150</v>
      </c>
      <c r="H132" s="6" t="s">
        <v>13</v>
      </c>
      <c r="I132" s="18">
        <f t="shared" si="11"/>
        <v>-2</v>
      </c>
      <c r="J132" s="19">
        <f t="shared" si="12"/>
        <v>-300</v>
      </c>
    </row>
    <row r="133" spans="1:10" x14ac:dyDescent="0.2">
      <c r="A133" s="6">
        <v>132</v>
      </c>
      <c r="B133" s="36" t="s">
        <v>283</v>
      </c>
      <c r="C133" s="21" t="s">
        <v>238</v>
      </c>
      <c r="D133" s="22">
        <v>760</v>
      </c>
      <c r="E133" s="23" t="s">
        <v>238</v>
      </c>
      <c r="F133" s="23" t="s">
        <v>263</v>
      </c>
      <c r="G133" s="17">
        <v>760</v>
      </c>
      <c r="H133" s="6" t="s">
        <v>13</v>
      </c>
      <c r="I133" s="18">
        <f t="shared" si="11"/>
        <v>2</v>
      </c>
      <c r="J133" s="19">
        <f t="shared" si="12"/>
        <v>1520</v>
      </c>
    </row>
    <row r="134" spans="1:10" x14ac:dyDescent="0.2">
      <c r="A134" s="6">
        <v>133</v>
      </c>
      <c r="B134" s="36" t="s">
        <v>284</v>
      </c>
      <c r="C134" s="21" t="s">
        <v>157</v>
      </c>
      <c r="D134" s="22">
        <v>210.17</v>
      </c>
      <c r="E134" s="23" t="s">
        <v>285</v>
      </c>
      <c r="F134" s="23" t="s">
        <v>286</v>
      </c>
      <c r="G134" s="17">
        <v>210.17</v>
      </c>
      <c r="H134" s="6" t="s">
        <v>13</v>
      </c>
      <c r="I134" s="18">
        <f t="shared" si="11"/>
        <v>-5</v>
      </c>
      <c r="J134" s="19">
        <f t="shared" si="12"/>
        <v>-1050.8499999999999</v>
      </c>
    </row>
    <row r="135" spans="1:10" x14ac:dyDescent="0.2">
      <c r="A135" s="6">
        <v>134</v>
      </c>
      <c r="B135" s="36" t="s">
        <v>287</v>
      </c>
      <c r="C135" s="21" t="s">
        <v>145</v>
      </c>
      <c r="D135" s="22">
        <v>283.51</v>
      </c>
      <c r="E135" s="23" t="s">
        <v>288</v>
      </c>
      <c r="F135" s="23" t="s">
        <v>286</v>
      </c>
      <c r="G135" s="17">
        <v>283.51</v>
      </c>
      <c r="H135" s="6" t="s">
        <v>13</v>
      </c>
      <c r="I135" s="18">
        <f t="shared" si="11"/>
        <v>-10</v>
      </c>
      <c r="J135" s="19">
        <f t="shared" si="12"/>
        <v>-2835.1</v>
      </c>
    </row>
    <row r="136" spans="1:10" x14ac:dyDescent="0.2">
      <c r="A136" s="6">
        <v>135</v>
      </c>
      <c r="B136" s="36" t="s">
        <v>289</v>
      </c>
      <c r="C136" s="21" t="s">
        <v>141</v>
      </c>
      <c r="D136" s="22">
        <v>2952.5</v>
      </c>
      <c r="E136" s="23" t="s">
        <v>288</v>
      </c>
      <c r="F136" s="23" t="s">
        <v>286</v>
      </c>
      <c r="G136" s="17">
        <v>2952.5</v>
      </c>
      <c r="H136" s="6" t="s">
        <v>13</v>
      </c>
      <c r="I136" s="18">
        <f t="shared" si="11"/>
        <v>-10</v>
      </c>
      <c r="J136" s="19">
        <f t="shared" si="12"/>
        <v>-29525</v>
      </c>
    </row>
    <row r="137" spans="1:10" x14ac:dyDescent="0.2">
      <c r="A137" s="6">
        <v>136</v>
      </c>
      <c r="B137" s="36" t="s">
        <v>290</v>
      </c>
      <c r="C137" s="21" t="s">
        <v>141</v>
      </c>
      <c r="D137" s="22">
        <v>4321.67</v>
      </c>
      <c r="E137" s="23" t="s">
        <v>288</v>
      </c>
      <c r="F137" s="23" t="s">
        <v>286</v>
      </c>
      <c r="G137" s="17">
        <v>4321.67</v>
      </c>
      <c r="H137" s="6" t="s">
        <v>13</v>
      </c>
      <c r="I137" s="18">
        <f t="shared" si="11"/>
        <v>-10</v>
      </c>
      <c r="J137" s="19">
        <f t="shared" si="12"/>
        <v>-43216.7</v>
      </c>
    </row>
    <row r="138" spans="1:10" x14ac:dyDescent="0.2">
      <c r="A138" s="6">
        <v>137</v>
      </c>
      <c r="B138" s="36" t="s">
        <v>291</v>
      </c>
      <c r="C138" s="21" t="s">
        <v>142</v>
      </c>
      <c r="D138" s="22">
        <v>469.48</v>
      </c>
      <c r="E138" s="23" t="s">
        <v>292</v>
      </c>
      <c r="F138" s="23" t="s">
        <v>286</v>
      </c>
      <c r="G138" s="17">
        <v>469.48</v>
      </c>
      <c r="H138" s="6" t="s">
        <v>13</v>
      </c>
      <c r="I138" s="18">
        <f t="shared" si="11"/>
        <v>-8</v>
      </c>
      <c r="J138" s="19">
        <f t="shared" si="12"/>
        <v>-3755.84</v>
      </c>
    </row>
    <row r="139" spans="1:10" x14ac:dyDescent="0.2">
      <c r="A139" s="6">
        <v>138</v>
      </c>
      <c r="B139" s="36" t="s">
        <v>293</v>
      </c>
      <c r="C139" s="21" t="s">
        <v>141</v>
      </c>
      <c r="D139" s="22">
        <v>139.16999999999999</v>
      </c>
      <c r="E139" s="23" t="s">
        <v>170</v>
      </c>
      <c r="F139" s="23" t="s">
        <v>286</v>
      </c>
      <c r="G139" s="17">
        <v>139.16999999999999</v>
      </c>
      <c r="H139" s="6" t="s">
        <v>13</v>
      </c>
      <c r="I139" s="18">
        <f t="shared" si="11"/>
        <v>28</v>
      </c>
      <c r="J139" s="19">
        <f t="shared" si="12"/>
        <v>3896.7599999999998</v>
      </c>
    </row>
    <row r="140" spans="1:10" x14ac:dyDescent="0.2">
      <c r="A140" s="6">
        <v>139</v>
      </c>
      <c r="B140" s="36" t="s">
        <v>294</v>
      </c>
      <c r="C140" s="21" t="s">
        <v>260</v>
      </c>
      <c r="D140" s="22">
        <v>466.87</v>
      </c>
      <c r="E140" s="23" t="s">
        <v>277</v>
      </c>
      <c r="F140" s="23" t="s">
        <v>212</v>
      </c>
      <c r="G140" s="17">
        <v>466.87</v>
      </c>
      <c r="H140" s="6" t="s">
        <v>13</v>
      </c>
      <c r="I140" s="18">
        <f t="shared" si="11"/>
        <v>12</v>
      </c>
      <c r="J140" s="19">
        <f t="shared" si="12"/>
        <v>5602.4400000000005</v>
      </c>
    </row>
    <row r="141" spans="1:10" x14ac:dyDescent="0.2">
      <c r="A141" s="6">
        <v>140</v>
      </c>
      <c r="B141" s="36" t="s">
        <v>295</v>
      </c>
      <c r="C141" s="21" t="s">
        <v>214</v>
      </c>
      <c r="D141" s="22">
        <v>249.22</v>
      </c>
      <c r="E141" s="23" t="s">
        <v>296</v>
      </c>
      <c r="F141" s="23" t="s">
        <v>212</v>
      </c>
      <c r="G141" s="17">
        <v>249.22</v>
      </c>
      <c r="H141" s="6" t="s">
        <v>13</v>
      </c>
      <c r="I141" s="18">
        <f t="shared" si="11"/>
        <v>16</v>
      </c>
      <c r="J141" s="19">
        <f t="shared" si="12"/>
        <v>3987.52</v>
      </c>
    </row>
    <row r="142" spans="1:10" x14ac:dyDescent="0.2">
      <c r="A142" s="6">
        <v>141</v>
      </c>
      <c r="B142" s="36" t="s">
        <v>297</v>
      </c>
      <c r="C142" s="21" t="s">
        <v>214</v>
      </c>
      <c r="D142" s="22">
        <v>131.94</v>
      </c>
      <c r="E142" s="23" t="s">
        <v>296</v>
      </c>
      <c r="F142" s="23" t="s">
        <v>212</v>
      </c>
      <c r="G142" s="17">
        <v>131.94</v>
      </c>
      <c r="H142" s="6" t="s">
        <v>13</v>
      </c>
      <c r="I142" s="18">
        <f t="shared" si="11"/>
        <v>16</v>
      </c>
      <c r="J142" s="19">
        <f t="shared" si="12"/>
        <v>2111.04</v>
      </c>
    </row>
    <row r="143" spans="1:10" x14ac:dyDescent="0.2">
      <c r="A143" s="6">
        <v>142</v>
      </c>
      <c r="B143" s="36" t="s">
        <v>298</v>
      </c>
      <c r="C143" s="21" t="s">
        <v>214</v>
      </c>
      <c r="D143" s="22">
        <v>373</v>
      </c>
      <c r="E143" s="23" t="s">
        <v>299</v>
      </c>
      <c r="F143" s="23" t="s">
        <v>212</v>
      </c>
      <c r="G143" s="17">
        <v>373</v>
      </c>
      <c r="H143" s="6" t="s">
        <v>13</v>
      </c>
      <c r="I143" s="18">
        <f t="shared" si="11"/>
        <v>9</v>
      </c>
      <c r="J143" s="19">
        <f t="shared" si="12"/>
        <v>3357</v>
      </c>
    </row>
    <row r="144" spans="1:10" x14ac:dyDescent="0.2">
      <c r="A144" s="6">
        <v>143</v>
      </c>
      <c r="B144" s="36" t="s">
        <v>300</v>
      </c>
      <c r="C144" s="21" t="s">
        <v>301</v>
      </c>
      <c r="D144" s="22">
        <v>1387.5</v>
      </c>
      <c r="E144" s="23" t="s">
        <v>205</v>
      </c>
      <c r="F144" s="23" t="s">
        <v>229</v>
      </c>
      <c r="G144" s="17">
        <v>1387.5</v>
      </c>
      <c r="H144" s="6" t="s">
        <v>13</v>
      </c>
      <c r="I144" s="18">
        <f t="shared" si="11"/>
        <v>-2</v>
      </c>
      <c r="J144" s="19">
        <f t="shared" si="12"/>
        <v>-2775</v>
      </c>
    </row>
    <row r="145" spans="1:10" x14ac:dyDescent="0.2">
      <c r="A145" s="6">
        <v>144</v>
      </c>
      <c r="B145" s="36" t="s">
        <v>303</v>
      </c>
      <c r="C145" s="21" t="s">
        <v>266</v>
      </c>
      <c r="D145" s="22">
        <v>3900</v>
      </c>
      <c r="E145" s="23" t="s">
        <v>215</v>
      </c>
      <c r="F145" s="23" t="s">
        <v>215</v>
      </c>
      <c r="G145" s="17">
        <v>3900</v>
      </c>
      <c r="H145" s="6" t="s">
        <v>13</v>
      </c>
      <c r="I145" s="18">
        <f t="shared" si="11"/>
        <v>0</v>
      </c>
      <c r="J145" s="19">
        <f t="shared" si="12"/>
        <v>0</v>
      </c>
    </row>
    <row r="146" spans="1:10" x14ac:dyDescent="0.2">
      <c r="A146" s="6">
        <v>145</v>
      </c>
      <c r="B146" s="36" t="s">
        <v>304</v>
      </c>
      <c r="C146" s="21" t="s">
        <v>157</v>
      </c>
      <c r="D146" s="22">
        <v>860.35</v>
      </c>
      <c r="E146" s="23" t="s">
        <v>221</v>
      </c>
      <c r="F146" s="23" t="s">
        <v>221</v>
      </c>
      <c r="G146" s="17">
        <v>860.35</v>
      </c>
      <c r="H146" s="6" t="s">
        <v>13</v>
      </c>
      <c r="I146" s="18">
        <f t="shared" si="11"/>
        <v>0</v>
      </c>
      <c r="J146" s="19">
        <f t="shared" si="12"/>
        <v>0</v>
      </c>
    </row>
    <row r="147" spans="1:10" x14ac:dyDescent="0.2">
      <c r="A147" s="6">
        <v>146</v>
      </c>
      <c r="B147" s="36" t="s">
        <v>306</v>
      </c>
      <c r="C147" s="21" t="s">
        <v>307</v>
      </c>
      <c r="D147" s="22">
        <v>922.58</v>
      </c>
      <c r="E147" s="23" t="s">
        <v>273</v>
      </c>
      <c r="F147" s="23" t="s">
        <v>208</v>
      </c>
      <c r="G147" s="17">
        <v>922.58</v>
      </c>
      <c r="H147" s="6" t="s">
        <v>13</v>
      </c>
      <c r="I147" s="18">
        <f t="shared" si="11"/>
        <v>1</v>
      </c>
      <c r="J147" s="19">
        <f t="shared" si="12"/>
        <v>922.58</v>
      </c>
    </row>
    <row r="148" spans="1:10" x14ac:dyDescent="0.2">
      <c r="A148" s="6">
        <v>147</v>
      </c>
      <c r="B148" s="36" t="s">
        <v>308</v>
      </c>
      <c r="C148" s="21" t="s">
        <v>214</v>
      </c>
      <c r="D148" s="22">
        <v>1504.25</v>
      </c>
      <c r="E148" s="23" t="s">
        <v>215</v>
      </c>
      <c r="F148" s="23" t="s">
        <v>215</v>
      </c>
      <c r="G148" s="17">
        <v>1504.25</v>
      </c>
      <c r="H148" s="6" t="s">
        <v>13</v>
      </c>
      <c r="I148" s="18">
        <f t="shared" si="11"/>
        <v>0</v>
      </c>
      <c r="J148" s="19">
        <f t="shared" si="12"/>
        <v>0</v>
      </c>
    </row>
    <row r="149" spans="1:10" x14ac:dyDescent="0.2">
      <c r="A149" s="6">
        <v>148</v>
      </c>
      <c r="B149" s="36" t="s">
        <v>309</v>
      </c>
      <c r="C149" s="21" t="s">
        <v>214</v>
      </c>
      <c r="D149" s="22">
        <v>3760.62</v>
      </c>
      <c r="E149" s="23" t="s">
        <v>215</v>
      </c>
      <c r="F149" s="23" t="s">
        <v>215</v>
      </c>
      <c r="G149" s="17">
        <v>3760.62</v>
      </c>
      <c r="H149" s="6" t="s">
        <v>13</v>
      </c>
      <c r="I149" s="18">
        <f t="shared" si="11"/>
        <v>0</v>
      </c>
      <c r="J149" s="19">
        <f t="shared" si="12"/>
        <v>0</v>
      </c>
    </row>
    <row r="150" spans="1:10" x14ac:dyDescent="0.2">
      <c r="A150" s="6">
        <v>149</v>
      </c>
      <c r="B150" s="36" t="s">
        <v>310</v>
      </c>
      <c r="C150" s="21" t="s">
        <v>214</v>
      </c>
      <c r="D150" s="22">
        <v>141</v>
      </c>
      <c r="E150" s="23" t="s">
        <v>215</v>
      </c>
      <c r="F150" s="23" t="s">
        <v>215</v>
      </c>
      <c r="G150" s="17">
        <v>141</v>
      </c>
      <c r="H150" s="6" t="s">
        <v>13</v>
      </c>
      <c r="I150" s="18">
        <f t="shared" si="11"/>
        <v>0</v>
      </c>
      <c r="J150" s="19">
        <f t="shared" si="12"/>
        <v>0</v>
      </c>
    </row>
    <row r="151" spans="1:10" x14ac:dyDescent="0.2">
      <c r="A151" s="6">
        <v>150</v>
      </c>
      <c r="B151" s="36" t="s">
        <v>311</v>
      </c>
      <c r="C151" s="21" t="s">
        <v>197</v>
      </c>
      <c r="D151" s="22">
        <v>290</v>
      </c>
      <c r="E151" s="23" t="s">
        <v>238</v>
      </c>
      <c r="F151" s="23" t="s">
        <v>238</v>
      </c>
      <c r="G151" s="17">
        <v>290</v>
      </c>
      <c r="H151" s="6" t="s">
        <v>13</v>
      </c>
      <c r="I151" s="18">
        <f t="shared" si="11"/>
        <v>0</v>
      </c>
      <c r="J151" s="19">
        <f t="shared" si="12"/>
        <v>0</v>
      </c>
    </row>
    <row r="152" spans="1:10" x14ac:dyDescent="0.2">
      <c r="A152" s="6">
        <v>151</v>
      </c>
      <c r="B152" s="36" t="s">
        <v>312</v>
      </c>
      <c r="C152" s="21" t="s">
        <v>214</v>
      </c>
      <c r="D152" s="22">
        <v>259.58</v>
      </c>
      <c r="E152" s="23" t="s">
        <v>215</v>
      </c>
      <c r="F152" s="23" t="s">
        <v>215</v>
      </c>
      <c r="G152" s="17">
        <v>259.58</v>
      </c>
      <c r="H152" s="6" t="s">
        <v>13</v>
      </c>
      <c r="I152" s="18">
        <f t="shared" si="11"/>
        <v>0</v>
      </c>
      <c r="J152" s="19">
        <f t="shared" si="12"/>
        <v>0</v>
      </c>
    </row>
    <row r="153" spans="1:10" x14ac:dyDescent="0.2">
      <c r="A153" s="6">
        <v>152</v>
      </c>
      <c r="B153" s="36" t="s">
        <v>313</v>
      </c>
      <c r="C153" s="21" t="s">
        <v>314</v>
      </c>
      <c r="D153" s="22">
        <v>277</v>
      </c>
      <c r="E153" s="23" t="s">
        <v>315</v>
      </c>
      <c r="F153" s="23" t="s">
        <v>260</v>
      </c>
      <c r="G153" s="17">
        <v>277</v>
      </c>
      <c r="H153" s="6" t="s">
        <v>13</v>
      </c>
      <c r="I153" s="18">
        <f t="shared" si="11"/>
        <v>324</v>
      </c>
      <c r="J153" s="19">
        <f t="shared" si="12"/>
        <v>89748</v>
      </c>
    </row>
    <row r="154" spans="1:10" x14ac:dyDescent="0.2">
      <c r="A154" s="6">
        <v>153</v>
      </c>
      <c r="B154" s="36" t="s">
        <v>316</v>
      </c>
      <c r="C154" s="21" t="s">
        <v>317</v>
      </c>
      <c r="D154" s="22">
        <v>359.17</v>
      </c>
      <c r="E154" s="23" t="s">
        <v>318</v>
      </c>
      <c r="F154" s="23" t="s">
        <v>260</v>
      </c>
      <c r="G154" s="17">
        <v>359.17</v>
      </c>
      <c r="H154" s="6" t="s">
        <v>13</v>
      </c>
      <c r="I154" s="18">
        <f t="shared" si="11"/>
        <v>348</v>
      </c>
      <c r="J154" s="19">
        <f t="shared" si="12"/>
        <v>124991.16</v>
      </c>
    </row>
    <row r="155" spans="1:10" x14ac:dyDescent="0.2">
      <c r="A155" s="6">
        <v>154</v>
      </c>
      <c r="B155" s="36" t="s">
        <v>319</v>
      </c>
      <c r="C155" s="21" t="s">
        <v>180</v>
      </c>
      <c r="D155" s="22">
        <v>77472.05</v>
      </c>
      <c r="E155" s="23" t="s">
        <v>237</v>
      </c>
      <c r="F155" s="23" t="s">
        <v>207</v>
      </c>
      <c r="G155" s="17">
        <v>77472.05</v>
      </c>
      <c r="H155" s="6" t="s">
        <v>13</v>
      </c>
      <c r="I155" s="18">
        <f t="shared" si="11"/>
        <v>2</v>
      </c>
      <c r="J155" s="19">
        <f t="shared" si="12"/>
        <v>154944.1</v>
      </c>
    </row>
    <row r="156" spans="1:10" x14ac:dyDescent="0.2">
      <c r="A156" s="6">
        <v>155</v>
      </c>
      <c r="B156" s="36" t="s">
        <v>320</v>
      </c>
      <c r="C156" s="21" t="s">
        <v>201</v>
      </c>
      <c r="D156" s="22">
        <v>15135.31</v>
      </c>
      <c r="E156" s="23" t="s">
        <v>258</v>
      </c>
      <c r="F156" s="23" t="s">
        <v>252</v>
      </c>
      <c r="G156" s="17">
        <v>15135.31</v>
      </c>
      <c r="H156" s="6" t="s">
        <v>13</v>
      </c>
      <c r="I156" s="18">
        <f t="shared" si="11"/>
        <v>-10</v>
      </c>
      <c r="J156" s="19">
        <f t="shared" si="12"/>
        <v>-151353.1</v>
      </c>
    </row>
    <row r="157" spans="1:10" x14ac:dyDescent="0.2">
      <c r="A157" s="6">
        <v>156</v>
      </c>
      <c r="B157" s="36" t="s">
        <v>321</v>
      </c>
      <c r="C157" s="21" t="s">
        <v>201</v>
      </c>
      <c r="D157" s="22">
        <v>4750</v>
      </c>
      <c r="E157" s="23" t="s">
        <v>258</v>
      </c>
      <c r="F157" s="23" t="s">
        <v>252</v>
      </c>
      <c r="G157" s="17">
        <v>4750</v>
      </c>
      <c r="H157" s="6" t="s">
        <v>13</v>
      </c>
      <c r="I157" s="18">
        <f t="shared" si="11"/>
        <v>-10</v>
      </c>
      <c r="J157" s="19">
        <f t="shared" si="12"/>
        <v>-47500</v>
      </c>
    </row>
    <row r="158" spans="1:10" x14ac:dyDescent="0.2">
      <c r="A158" s="6">
        <v>157</v>
      </c>
      <c r="B158" s="36" t="s">
        <v>322</v>
      </c>
      <c r="C158" s="21" t="s">
        <v>323</v>
      </c>
      <c r="D158" s="22">
        <v>76585.009999999995</v>
      </c>
      <c r="E158" s="23" t="s">
        <v>296</v>
      </c>
      <c r="F158" s="23" t="s">
        <v>256</v>
      </c>
      <c r="G158" s="17">
        <v>76585.009999999995</v>
      </c>
      <c r="H158" s="6" t="s">
        <v>13</v>
      </c>
      <c r="I158" s="18">
        <f t="shared" si="11"/>
        <v>-17</v>
      </c>
      <c r="J158" s="19">
        <f t="shared" si="12"/>
        <v>-1301945.17</v>
      </c>
    </row>
    <row r="159" spans="1:10" x14ac:dyDescent="0.2">
      <c r="A159" s="6">
        <v>158</v>
      </c>
      <c r="B159" s="36" t="s">
        <v>324</v>
      </c>
      <c r="C159" s="21" t="s">
        <v>292</v>
      </c>
      <c r="D159" s="22">
        <v>1350</v>
      </c>
      <c r="E159" s="23" t="s">
        <v>215</v>
      </c>
      <c r="F159" s="23" t="s">
        <v>215</v>
      </c>
      <c r="G159" s="17">
        <v>1350</v>
      </c>
      <c r="H159" s="6" t="s">
        <v>13</v>
      </c>
      <c r="I159" s="18">
        <f t="shared" si="11"/>
        <v>0</v>
      </c>
      <c r="J159" s="19">
        <f t="shared" si="12"/>
        <v>0</v>
      </c>
    </row>
    <row r="160" spans="1:10" x14ac:dyDescent="0.2">
      <c r="A160" s="6">
        <v>159</v>
      </c>
      <c r="B160" s="36" t="s">
        <v>325</v>
      </c>
      <c r="C160" s="21" t="s">
        <v>252</v>
      </c>
      <c r="D160" s="22">
        <v>41.48</v>
      </c>
      <c r="E160" s="23">
        <v>44714</v>
      </c>
      <c r="F160" s="23" t="s">
        <v>215</v>
      </c>
      <c r="G160" s="17">
        <v>41.48</v>
      </c>
      <c r="H160" s="6" t="s">
        <v>13</v>
      </c>
      <c r="I160" s="18">
        <f t="shared" si="11"/>
        <v>-2</v>
      </c>
      <c r="J160" s="19">
        <f t="shared" si="12"/>
        <v>-82.96</v>
      </c>
    </row>
    <row r="161" spans="1:10" x14ac:dyDescent="0.2">
      <c r="A161" s="6">
        <v>160</v>
      </c>
      <c r="B161" s="36" t="s">
        <v>326</v>
      </c>
      <c r="C161" s="21" t="s">
        <v>327</v>
      </c>
      <c r="D161" s="22">
        <v>41.48</v>
      </c>
      <c r="E161" s="23">
        <v>44683</v>
      </c>
      <c r="F161" s="23" t="s">
        <v>214</v>
      </c>
      <c r="G161" s="17">
        <v>41.48</v>
      </c>
      <c r="H161" s="6" t="s">
        <v>13</v>
      </c>
      <c r="I161" s="18">
        <f t="shared" si="11"/>
        <v>-2</v>
      </c>
      <c r="J161" s="19">
        <f t="shared" si="12"/>
        <v>-82.96</v>
      </c>
    </row>
    <row r="162" spans="1:10" x14ac:dyDescent="0.2">
      <c r="A162" s="6">
        <v>161</v>
      </c>
      <c r="B162" s="36" t="s">
        <v>328</v>
      </c>
      <c r="C162" s="21" t="s">
        <v>329</v>
      </c>
      <c r="D162" s="22">
        <v>41.48</v>
      </c>
      <c r="E162" s="23">
        <v>44744</v>
      </c>
      <c r="F162" s="23" t="s">
        <v>205</v>
      </c>
      <c r="G162" s="17">
        <v>41.48</v>
      </c>
      <c r="H162" s="6" t="s">
        <v>13</v>
      </c>
      <c r="I162" s="18">
        <f t="shared" si="11"/>
        <v>-2</v>
      </c>
      <c r="J162" s="19">
        <f t="shared" si="12"/>
        <v>-82.96</v>
      </c>
    </row>
    <row r="163" spans="1:10" x14ac:dyDescent="0.2">
      <c r="A163" s="6">
        <v>162</v>
      </c>
      <c r="B163" s="36" t="s">
        <v>330</v>
      </c>
      <c r="C163" s="21" t="s">
        <v>331</v>
      </c>
      <c r="D163" s="22">
        <v>603.98</v>
      </c>
      <c r="E163" s="23" t="s">
        <v>205</v>
      </c>
      <c r="F163" s="23" t="s">
        <v>212</v>
      </c>
      <c r="G163" s="17">
        <v>603.98</v>
      </c>
      <c r="H163" s="6" t="s">
        <v>13</v>
      </c>
      <c r="I163" s="18">
        <f t="shared" si="11"/>
        <v>-9</v>
      </c>
      <c r="J163" s="19">
        <f t="shared" si="12"/>
        <v>-5435.82</v>
      </c>
    </row>
    <row r="164" spans="1:10" x14ac:dyDescent="0.2">
      <c r="A164" s="6">
        <v>163</v>
      </c>
      <c r="B164" s="36" t="s">
        <v>332</v>
      </c>
      <c r="C164" s="21" t="s">
        <v>245</v>
      </c>
      <c r="D164" s="22">
        <v>891.02</v>
      </c>
      <c r="E164" s="23" t="s">
        <v>215</v>
      </c>
      <c r="F164" s="23" t="s">
        <v>215</v>
      </c>
      <c r="G164" s="17">
        <v>891.02</v>
      </c>
      <c r="H164" s="6" t="s">
        <v>13</v>
      </c>
      <c r="I164" s="18">
        <f t="shared" ref="I164:I227" si="13">F164-E164</f>
        <v>0</v>
      </c>
      <c r="J164" s="19">
        <f t="shared" ref="J164:J227" si="14">I164*D164</f>
        <v>0</v>
      </c>
    </row>
    <row r="165" spans="1:10" x14ac:dyDescent="0.2">
      <c r="A165" s="6">
        <v>164</v>
      </c>
      <c r="B165" s="36" t="s">
        <v>333</v>
      </c>
      <c r="C165" s="21" t="s">
        <v>157</v>
      </c>
      <c r="D165" s="22">
        <v>603.98</v>
      </c>
      <c r="E165" s="23" t="s">
        <v>334</v>
      </c>
      <c r="F165" s="23" t="s">
        <v>285</v>
      </c>
      <c r="G165" s="17">
        <v>603.98</v>
      </c>
      <c r="H165" s="6" t="s">
        <v>13</v>
      </c>
      <c r="I165" s="18">
        <f t="shared" si="13"/>
        <v>1</v>
      </c>
      <c r="J165" s="19">
        <f t="shared" si="14"/>
        <v>603.98</v>
      </c>
    </row>
    <row r="166" spans="1:10" x14ac:dyDescent="0.2">
      <c r="A166" s="6">
        <v>165</v>
      </c>
      <c r="B166" s="36" t="s">
        <v>335</v>
      </c>
      <c r="C166" s="21" t="s">
        <v>263</v>
      </c>
      <c r="D166" s="22">
        <v>454.74</v>
      </c>
      <c r="E166" s="23" t="s">
        <v>223</v>
      </c>
      <c r="F166" s="23" t="s">
        <v>255</v>
      </c>
      <c r="G166" s="17">
        <v>454.74</v>
      </c>
      <c r="H166" s="6" t="s">
        <v>13</v>
      </c>
      <c r="I166" s="18">
        <f t="shared" si="13"/>
        <v>-2</v>
      </c>
      <c r="J166" s="19">
        <f t="shared" si="14"/>
        <v>-909.48</v>
      </c>
    </row>
    <row r="167" spans="1:10" x14ac:dyDescent="0.2">
      <c r="A167" s="6">
        <v>166</v>
      </c>
      <c r="B167" s="36" t="s">
        <v>336</v>
      </c>
      <c r="C167" s="21" t="s">
        <v>144</v>
      </c>
      <c r="D167" s="22">
        <v>2000</v>
      </c>
      <c r="E167" s="23" t="s">
        <v>214</v>
      </c>
      <c r="F167" s="23" t="s">
        <v>252</v>
      </c>
      <c r="G167" s="17">
        <v>2000</v>
      </c>
      <c r="H167" s="6" t="s">
        <v>13</v>
      </c>
      <c r="I167" s="18">
        <f t="shared" si="13"/>
        <v>2</v>
      </c>
      <c r="J167" s="19">
        <f t="shared" si="14"/>
        <v>4000</v>
      </c>
    </row>
    <row r="168" spans="1:10" x14ac:dyDescent="0.2">
      <c r="A168" s="6">
        <v>167</v>
      </c>
      <c r="B168" s="36" t="s">
        <v>337</v>
      </c>
      <c r="C168" s="21" t="s">
        <v>305</v>
      </c>
      <c r="D168" s="22">
        <v>300</v>
      </c>
      <c r="E168" s="23" t="s">
        <v>215</v>
      </c>
      <c r="F168" s="23" t="s">
        <v>215</v>
      </c>
      <c r="G168" s="17">
        <v>300</v>
      </c>
      <c r="H168" s="6" t="s">
        <v>13</v>
      </c>
      <c r="I168" s="18">
        <f t="shared" si="13"/>
        <v>0</v>
      </c>
      <c r="J168" s="19">
        <f t="shared" si="14"/>
        <v>0</v>
      </c>
    </row>
    <row r="169" spans="1:10" x14ac:dyDescent="0.2">
      <c r="A169" s="6">
        <v>168</v>
      </c>
      <c r="B169" s="36" t="s">
        <v>338</v>
      </c>
      <c r="C169" s="21" t="s">
        <v>339</v>
      </c>
      <c r="D169" s="22">
        <v>300</v>
      </c>
      <c r="E169" s="23" t="s">
        <v>223</v>
      </c>
      <c r="F169" s="23" t="s">
        <v>255</v>
      </c>
      <c r="G169" s="17">
        <v>300</v>
      </c>
      <c r="H169" s="6" t="s">
        <v>13</v>
      </c>
      <c r="I169" s="18">
        <f t="shared" si="13"/>
        <v>-2</v>
      </c>
      <c r="J169" s="19">
        <f t="shared" si="14"/>
        <v>-600</v>
      </c>
    </row>
    <row r="170" spans="1:10" x14ac:dyDescent="0.2">
      <c r="A170" s="6">
        <v>169</v>
      </c>
      <c r="B170" s="36" t="s">
        <v>340</v>
      </c>
      <c r="C170" s="21" t="s">
        <v>193</v>
      </c>
      <c r="D170" s="22">
        <v>825</v>
      </c>
      <c r="E170" s="23" t="s">
        <v>238</v>
      </c>
      <c r="F170" s="23" t="s">
        <v>238</v>
      </c>
      <c r="G170" s="17">
        <v>825</v>
      </c>
      <c r="H170" s="6" t="s">
        <v>13</v>
      </c>
      <c r="I170" s="18">
        <f t="shared" si="13"/>
        <v>0</v>
      </c>
      <c r="J170" s="19">
        <f t="shared" si="14"/>
        <v>0</v>
      </c>
    </row>
    <row r="171" spans="1:10" x14ac:dyDescent="0.2">
      <c r="A171" s="6">
        <v>170</v>
      </c>
      <c r="B171" s="36" t="s">
        <v>341</v>
      </c>
      <c r="C171" s="21" t="s">
        <v>238</v>
      </c>
      <c r="D171" s="22">
        <v>260</v>
      </c>
      <c r="E171" s="23" t="s">
        <v>215</v>
      </c>
      <c r="F171" s="23" t="s">
        <v>215</v>
      </c>
      <c r="G171" s="17">
        <v>260</v>
      </c>
      <c r="H171" s="6" t="s">
        <v>13</v>
      </c>
      <c r="I171" s="18">
        <f t="shared" si="13"/>
        <v>0</v>
      </c>
      <c r="J171" s="19">
        <f t="shared" si="14"/>
        <v>0</v>
      </c>
    </row>
    <row r="172" spans="1:10" x14ac:dyDescent="0.2">
      <c r="A172" s="6">
        <v>171</v>
      </c>
      <c r="B172" s="36" t="s">
        <v>342</v>
      </c>
      <c r="C172" s="21" t="s">
        <v>273</v>
      </c>
      <c r="D172" s="22">
        <v>118.4</v>
      </c>
      <c r="E172" s="23" t="s">
        <v>302</v>
      </c>
      <c r="F172" s="23" t="s">
        <v>343</v>
      </c>
      <c r="G172" s="17">
        <v>118.4</v>
      </c>
      <c r="H172" s="6" t="s">
        <v>13</v>
      </c>
      <c r="I172" s="18">
        <f t="shared" si="13"/>
        <v>3</v>
      </c>
      <c r="J172" s="19">
        <f t="shared" si="14"/>
        <v>355.20000000000005</v>
      </c>
    </row>
    <row r="173" spans="1:10" x14ac:dyDescent="0.2">
      <c r="A173" s="6">
        <v>172</v>
      </c>
      <c r="B173" s="36" t="s">
        <v>344</v>
      </c>
      <c r="C173" s="21" t="s">
        <v>221</v>
      </c>
      <c r="D173" s="22">
        <v>278.39999999999998</v>
      </c>
      <c r="E173" s="23">
        <v>44699</v>
      </c>
      <c r="F173" s="23" t="s">
        <v>222</v>
      </c>
      <c r="G173" s="17">
        <v>278.39999999999998</v>
      </c>
      <c r="H173" s="6" t="s">
        <v>13</v>
      </c>
      <c r="I173" s="18">
        <f t="shared" si="13"/>
        <v>0</v>
      </c>
      <c r="J173" s="19">
        <f t="shared" si="14"/>
        <v>0</v>
      </c>
    </row>
    <row r="174" spans="1:10" x14ac:dyDescent="0.2">
      <c r="A174" s="6">
        <v>173</v>
      </c>
      <c r="B174" s="36" t="s">
        <v>345</v>
      </c>
      <c r="C174" s="21" t="s">
        <v>346</v>
      </c>
      <c r="D174" s="22">
        <v>3570</v>
      </c>
      <c r="E174" s="23" t="s">
        <v>347</v>
      </c>
      <c r="F174" s="23" t="s">
        <v>348</v>
      </c>
      <c r="G174" s="17">
        <v>3570</v>
      </c>
      <c r="H174" s="6" t="s">
        <v>13</v>
      </c>
      <c r="I174" s="18">
        <f t="shared" si="13"/>
        <v>10</v>
      </c>
      <c r="J174" s="19">
        <f t="shared" si="14"/>
        <v>35700</v>
      </c>
    </row>
    <row r="175" spans="1:10" x14ac:dyDescent="0.2">
      <c r="A175" s="6">
        <v>174</v>
      </c>
      <c r="B175" s="36" t="s">
        <v>349</v>
      </c>
      <c r="C175" s="21" t="s">
        <v>254</v>
      </c>
      <c r="D175" s="22">
        <v>347</v>
      </c>
      <c r="E175" s="23" t="s">
        <v>223</v>
      </c>
      <c r="F175" s="23" t="s">
        <v>255</v>
      </c>
      <c r="G175" s="17">
        <v>347</v>
      </c>
      <c r="H175" s="6" t="s">
        <v>13</v>
      </c>
      <c r="I175" s="18">
        <f t="shared" si="13"/>
        <v>-2</v>
      </c>
      <c r="J175" s="19">
        <f t="shared" si="14"/>
        <v>-694</v>
      </c>
    </row>
    <row r="176" spans="1:10" x14ac:dyDescent="0.2">
      <c r="A176" s="6">
        <v>175</v>
      </c>
      <c r="B176" s="36" t="s">
        <v>350</v>
      </c>
      <c r="C176" s="21" t="s">
        <v>218</v>
      </c>
      <c r="D176" s="22">
        <v>165</v>
      </c>
      <c r="E176" s="23" t="s">
        <v>215</v>
      </c>
      <c r="F176" s="23" t="s">
        <v>215</v>
      </c>
      <c r="G176" s="17">
        <v>165</v>
      </c>
      <c r="H176" s="6" t="s">
        <v>13</v>
      </c>
      <c r="I176" s="18">
        <f t="shared" si="13"/>
        <v>0</v>
      </c>
      <c r="J176" s="19">
        <f t="shared" si="14"/>
        <v>0</v>
      </c>
    </row>
    <row r="177" spans="1:10" x14ac:dyDescent="0.2">
      <c r="A177" s="6">
        <v>176</v>
      </c>
      <c r="B177" s="36" t="s">
        <v>351</v>
      </c>
      <c r="C177" s="21" t="s">
        <v>208</v>
      </c>
      <c r="D177" s="22">
        <v>215</v>
      </c>
      <c r="E177" s="23" t="s">
        <v>211</v>
      </c>
      <c r="F177" s="23" t="s">
        <v>212</v>
      </c>
      <c r="G177" s="17">
        <v>215</v>
      </c>
      <c r="H177" s="6" t="s">
        <v>13</v>
      </c>
      <c r="I177" s="18">
        <f t="shared" si="13"/>
        <v>1</v>
      </c>
      <c r="J177" s="19">
        <f t="shared" si="14"/>
        <v>215</v>
      </c>
    </row>
    <row r="178" spans="1:10" x14ac:dyDescent="0.2">
      <c r="A178" s="6">
        <v>177</v>
      </c>
      <c r="B178" s="36" t="s">
        <v>352</v>
      </c>
      <c r="C178" s="21" t="s">
        <v>219</v>
      </c>
      <c r="D178" s="22">
        <v>2207</v>
      </c>
      <c r="E178" s="23" t="s">
        <v>353</v>
      </c>
      <c r="F178" s="23" t="s">
        <v>222</v>
      </c>
      <c r="G178" s="17">
        <v>2207</v>
      </c>
      <c r="H178" s="6" t="s">
        <v>13</v>
      </c>
      <c r="I178" s="18">
        <f t="shared" si="13"/>
        <v>-24</v>
      </c>
      <c r="J178" s="19">
        <f t="shared" si="14"/>
        <v>-52968</v>
      </c>
    </row>
    <row r="179" spans="1:10" x14ac:dyDescent="0.2">
      <c r="A179" s="6">
        <v>178</v>
      </c>
      <c r="B179" s="36" t="s">
        <v>122</v>
      </c>
      <c r="C179" s="21" t="s">
        <v>354</v>
      </c>
      <c r="D179" s="22">
        <v>8500</v>
      </c>
      <c r="E179" s="23" t="s">
        <v>355</v>
      </c>
      <c r="F179" s="23" t="s">
        <v>252</v>
      </c>
      <c r="G179" s="17">
        <v>8500</v>
      </c>
      <c r="H179" s="6" t="s">
        <v>13</v>
      </c>
      <c r="I179" s="18">
        <f t="shared" si="13"/>
        <v>9</v>
      </c>
      <c r="J179" s="19">
        <f t="shared" si="14"/>
        <v>76500</v>
      </c>
    </row>
    <row r="180" spans="1:10" x14ac:dyDescent="0.2">
      <c r="A180" s="6">
        <v>179</v>
      </c>
      <c r="B180" s="36" t="s">
        <v>356</v>
      </c>
      <c r="C180" s="21" t="s">
        <v>237</v>
      </c>
      <c r="D180" s="22">
        <v>1628.29</v>
      </c>
      <c r="E180" s="23">
        <v>44717</v>
      </c>
      <c r="F180" s="23" t="s">
        <v>256</v>
      </c>
      <c r="G180" s="17">
        <v>1371.62</v>
      </c>
      <c r="H180" s="6" t="s">
        <v>13</v>
      </c>
      <c r="I180" s="18">
        <f t="shared" si="13"/>
        <v>-17</v>
      </c>
      <c r="J180" s="19">
        <f t="shared" si="14"/>
        <v>-27680.93</v>
      </c>
    </row>
    <row r="181" spans="1:10" x14ac:dyDescent="0.2">
      <c r="A181" s="6">
        <v>180</v>
      </c>
      <c r="B181" s="36" t="s">
        <v>357</v>
      </c>
      <c r="C181" s="21" t="s">
        <v>189</v>
      </c>
      <c r="D181" s="22">
        <v>311.8</v>
      </c>
      <c r="E181" s="23" t="s">
        <v>327</v>
      </c>
      <c r="F181" s="23" t="s">
        <v>207</v>
      </c>
      <c r="G181" s="17">
        <v>273.8</v>
      </c>
      <c r="H181" s="6" t="s">
        <v>13</v>
      </c>
      <c r="I181" s="18">
        <f t="shared" si="13"/>
        <v>5</v>
      </c>
      <c r="J181" s="19">
        <f t="shared" si="14"/>
        <v>1559</v>
      </c>
    </row>
    <row r="182" spans="1:10" x14ac:dyDescent="0.2">
      <c r="A182" s="6">
        <v>181</v>
      </c>
      <c r="B182" s="36" t="s">
        <v>358</v>
      </c>
      <c r="C182" s="21" t="s">
        <v>219</v>
      </c>
      <c r="D182" s="22">
        <v>628.48</v>
      </c>
      <c r="E182" s="23" t="s">
        <v>353</v>
      </c>
      <c r="F182" s="23" t="s">
        <v>216</v>
      </c>
      <c r="G182" s="17">
        <v>551.67999999999995</v>
      </c>
      <c r="H182" s="6" t="s">
        <v>13</v>
      </c>
      <c r="I182" s="18">
        <f t="shared" si="13"/>
        <v>-8</v>
      </c>
      <c r="J182" s="19">
        <f t="shared" si="14"/>
        <v>-5027.84</v>
      </c>
    </row>
    <row r="183" spans="1:10" x14ac:dyDescent="0.2">
      <c r="A183" s="6">
        <v>182</v>
      </c>
      <c r="B183" s="36" t="s">
        <v>359</v>
      </c>
      <c r="C183" s="21" t="s">
        <v>226</v>
      </c>
      <c r="D183" s="22">
        <v>1459.12</v>
      </c>
      <c r="E183" s="23" t="s">
        <v>360</v>
      </c>
      <c r="F183" s="23" t="s">
        <v>361</v>
      </c>
      <c r="G183" s="17">
        <v>1229.1199999999999</v>
      </c>
      <c r="H183" s="6" t="s">
        <v>13</v>
      </c>
      <c r="I183" s="18">
        <f t="shared" si="13"/>
        <v>-26</v>
      </c>
      <c r="J183" s="19">
        <f t="shared" si="14"/>
        <v>-37937.119999999995</v>
      </c>
    </row>
    <row r="184" spans="1:10" x14ac:dyDescent="0.2">
      <c r="A184" s="6">
        <v>183</v>
      </c>
      <c r="B184" s="36" t="s">
        <v>362</v>
      </c>
      <c r="C184" s="21" t="s">
        <v>248</v>
      </c>
      <c r="D184" s="22">
        <v>2690.1</v>
      </c>
      <c r="E184" s="23" t="s">
        <v>211</v>
      </c>
      <c r="F184" s="23" t="s">
        <v>277</v>
      </c>
      <c r="G184" s="17">
        <v>2270.1</v>
      </c>
      <c r="H184" s="6" t="s">
        <v>13</v>
      </c>
      <c r="I184" s="18">
        <f t="shared" si="13"/>
        <v>-11</v>
      </c>
      <c r="J184" s="19">
        <f t="shared" si="14"/>
        <v>-29591.1</v>
      </c>
    </row>
    <row r="185" spans="1:10" x14ac:dyDescent="0.2">
      <c r="A185" s="6">
        <v>184</v>
      </c>
      <c r="B185" s="36" t="s">
        <v>363</v>
      </c>
      <c r="C185" s="21" t="s">
        <v>347</v>
      </c>
      <c r="D185" s="22">
        <v>1400</v>
      </c>
      <c r="E185" s="23" t="s">
        <v>215</v>
      </c>
      <c r="F185" s="23" t="s">
        <v>215</v>
      </c>
      <c r="G185" s="17">
        <v>1400</v>
      </c>
      <c r="H185" s="6" t="s">
        <v>13</v>
      </c>
      <c r="I185" s="18">
        <f t="shared" si="13"/>
        <v>0</v>
      </c>
      <c r="J185" s="19">
        <f t="shared" si="14"/>
        <v>0</v>
      </c>
    </row>
    <row r="186" spans="1:10" x14ac:dyDescent="0.2">
      <c r="A186" s="6">
        <v>185</v>
      </c>
      <c r="B186" s="36" t="s">
        <v>364</v>
      </c>
      <c r="C186" s="21" t="s">
        <v>198</v>
      </c>
      <c r="D186" s="22">
        <v>1500</v>
      </c>
      <c r="E186" s="23" t="s">
        <v>223</v>
      </c>
      <c r="F186" s="23" t="s">
        <v>255</v>
      </c>
      <c r="G186" s="17">
        <v>1500</v>
      </c>
      <c r="H186" s="6" t="s">
        <v>13</v>
      </c>
      <c r="I186" s="18">
        <f t="shared" si="13"/>
        <v>-2</v>
      </c>
      <c r="J186" s="19">
        <f t="shared" si="14"/>
        <v>-3000</v>
      </c>
    </row>
    <row r="187" spans="1:10" x14ac:dyDescent="0.2">
      <c r="A187" s="6">
        <v>186</v>
      </c>
      <c r="B187" s="36" t="s">
        <v>365</v>
      </c>
      <c r="C187" s="21" t="s">
        <v>231</v>
      </c>
      <c r="D187" s="22">
        <v>2250</v>
      </c>
      <c r="E187" s="23" t="s">
        <v>214</v>
      </c>
      <c r="F187" s="23" t="s">
        <v>366</v>
      </c>
      <c r="G187" s="17">
        <v>2250</v>
      </c>
      <c r="H187" s="6" t="s">
        <v>13</v>
      </c>
      <c r="I187" s="18">
        <f t="shared" si="13"/>
        <v>3</v>
      </c>
      <c r="J187" s="19">
        <f t="shared" si="14"/>
        <v>6750</v>
      </c>
    </row>
    <row r="188" spans="1:10" x14ac:dyDescent="0.2">
      <c r="A188" s="6">
        <v>187</v>
      </c>
      <c r="B188" s="36" t="s">
        <v>367</v>
      </c>
      <c r="C188" s="21" t="s">
        <v>271</v>
      </c>
      <c r="D188" s="22">
        <v>750</v>
      </c>
      <c r="E188" s="23" t="s">
        <v>368</v>
      </c>
      <c r="F188" s="23" t="s">
        <v>277</v>
      </c>
      <c r="G188" s="17">
        <v>750</v>
      </c>
      <c r="H188" s="6" t="s">
        <v>13</v>
      </c>
      <c r="I188" s="18">
        <f t="shared" si="13"/>
        <v>-17</v>
      </c>
      <c r="J188" s="19">
        <f t="shared" si="14"/>
        <v>-12750</v>
      </c>
    </row>
    <row r="189" spans="1:10" x14ac:dyDescent="0.2">
      <c r="A189" s="6">
        <v>188</v>
      </c>
      <c r="B189" s="36" t="s">
        <v>209</v>
      </c>
      <c r="C189" s="21" t="s">
        <v>260</v>
      </c>
      <c r="D189" s="22">
        <v>2200</v>
      </c>
      <c r="E189" s="23" t="s">
        <v>261</v>
      </c>
      <c r="F189" s="23" t="s">
        <v>348</v>
      </c>
      <c r="G189" s="17">
        <v>2200</v>
      </c>
      <c r="H189" s="6" t="s">
        <v>13</v>
      </c>
      <c r="I189" s="18">
        <f t="shared" si="13"/>
        <v>-18</v>
      </c>
      <c r="J189" s="19">
        <f t="shared" si="14"/>
        <v>-39600</v>
      </c>
    </row>
    <row r="190" spans="1:10" x14ac:dyDescent="0.2">
      <c r="A190" s="6">
        <v>189</v>
      </c>
      <c r="B190" s="36" t="s">
        <v>369</v>
      </c>
      <c r="C190" s="21" t="s">
        <v>175</v>
      </c>
      <c r="D190" s="22">
        <v>202</v>
      </c>
      <c r="E190" s="23">
        <v>44685</v>
      </c>
      <c r="F190" s="23" t="s">
        <v>366</v>
      </c>
      <c r="G190" s="17">
        <v>202</v>
      </c>
      <c r="H190" s="6" t="s">
        <v>13</v>
      </c>
      <c r="I190" s="18">
        <f t="shared" si="13"/>
        <v>-1</v>
      </c>
      <c r="J190" s="19">
        <f t="shared" si="14"/>
        <v>-202</v>
      </c>
    </row>
    <row r="191" spans="1:10" x14ac:dyDescent="0.2">
      <c r="A191" s="6">
        <v>190</v>
      </c>
      <c r="B191" s="36" t="s">
        <v>370</v>
      </c>
      <c r="C191" s="21" t="s">
        <v>371</v>
      </c>
      <c r="D191" s="22">
        <v>109.63</v>
      </c>
      <c r="E191" s="23" t="s">
        <v>327</v>
      </c>
      <c r="F191" s="23" t="s">
        <v>207</v>
      </c>
      <c r="G191" s="17">
        <v>109.63</v>
      </c>
      <c r="H191" s="6" t="s">
        <v>13</v>
      </c>
      <c r="I191" s="18">
        <f t="shared" si="13"/>
        <v>5</v>
      </c>
      <c r="J191" s="19">
        <f t="shared" si="14"/>
        <v>548.15</v>
      </c>
    </row>
    <row r="192" spans="1:10" x14ac:dyDescent="0.2">
      <c r="A192" s="6">
        <v>191</v>
      </c>
      <c r="B192" s="36" t="s">
        <v>372</v>
      </c>
      <c r="C192" s="21" t="s">
        <v>371</v>
      </c>
      <c r="D192" s="22">
        <v>125.88</v>
      </c>
      <c r="E192" s="23" t="s">
        <v>327</v>
      </c>
      <c r="F192" s="23" t="s">
        <v>207</v>
      </c>
      <c r="G192" s="17">
        <v>125.88</v>
      </c>
      <c r="H192" s="6" t="s">
        <v>13</v>
      </c>
      <c r="I192" s="18">
        <f t="shared" si="13"/>
        <v>5</v>
      </c>
      <c r="J192" s="19">
        <f t="shared" si="14"/>
        <v>629.4</v>
      </c>
    </row>
    <row r="193" spans="1:10" x14ac:dyDescent="0.2">
      <c r="A193" s="6">
        <v>192</v>
      </c>
      <c r="B193" s="36" t="s">
        <v>373</v>
      </c>
      <c r="C193" s="21" t="s">
        <v>371</v>
      </c>
      <c r="D193" s="22">
        <v>109.45</v>
      </c>
      <c r="E193" s="23" t="s">
        <v>327</v>
      </c>
      <c r="F193" s="23" t="s">
        <v>207</v>
      </c>
      <c r="G193" s="17">
        <v>109.45</v>
      </c>
      <c r="H193" s="6" t="s">
        <v>13</v>
      </c>
      <c r="I193" s="18">
        <f t="shared" si="13"/>
        <v>5</v>
      </c>
      <c r="J193" s="19">
        <f t="shared" si="14"/>
        <v>547.25</v>
      </c>
    </row>
    <row r="194" spans="1:10" x14ac:dyDescent="0.2">
      <c r="A194" s="6">
        <v>193</v>
      </c>
      <c r="B194" s="36" t="s">
        <v>374</v>
      </c>
      <c r="C194" s="21" t="s">
        <v>305</v>
      </c>
      <c r="D194" s="22">
        <v>1500</v>
      </c>
      <c r="E194" s="23" t="s">
        <v>214</v>
      </c>
      <c r="F194" s="23" t="s">
        <v>366</v>
      </c>
      <c r="G194" s="17">
        <v>1500</v>
      </c>
      <c r="H194" s="6" t="s">
        <v>13</v>
      </c>
      <c r="I194" s="18">
        <f t="shared" si="13"/>
        <v>3</v>
      </c>
      <c r="J194" s="19">
        <f t="shared" si="14"/>
        <v>4500</v>
      </c>
    </row>
    <row r="195" spans="1:10" x14ac:dyDescent="0.2">
      <c r="A195" s="6">
        <v>194</v>
      </c>
      <c r="B195" s="36" t="s">
        <v>375</v>
      </c>
      <c r="C195" s="21" t="s">
        <v>210</v>
      </c>
      <c r="D195" s="22">
        <v>330</v>
      </c>
      <c r="E195" s="23" t="s">
        <v>211</v>
      </c>
      <c r="F195" s="23" t="s">
        <v>212</v>
      </c>
      <c r="G195" s="17">
        <v>330</v>
      </c>
      <c r="H195" s="6" t="s">
        <v>13</v>
      </c>
      <c r="I195" s="18">
        <f t="shared" si="13"/>
        <v>1</v>
      </c>
      <c r="J195" s="19">
        <f t="shared" si="14"/>
        <v>330</v>
      </c>
    </row>
    <row r="196" spans="1:10" x14ac:dyDescent="0.2">
      <c r="A196" s="6">
        <v>195</v>
      </c>
      <c r="B196" s="36" t="s">
        <v>376</v>
      </c>
      <c r="C196" s="21" t="s">
        <v>366</v>
      </c>
      <c r="D196" s="22">
        <v>2407.38</v>
      </c>
      <c r="E196" s="23" t="s">
        <v>215</v>
      </c>
      <c r="F196" s="23" t="s">
        <v>215</v>
      </c>
      <c r="G196" s="17">
        <v>2396.7199999999998</v>
      </c>
      <c r="H196" s="6" t="s">
        <v>13</v>
      </c>
      <c r="I196" s="18">
        <f t="shared" si="13"/>
        <v>0</v>
      </c>
      <c r="J196" s="19">
        <f t="shared" si="14"/>
        <v>0</v>
      </c>
    </row>
    <row r="197" spans="1:10" x14ac:dyDescent="0.2">
      <c r="A197" s="6">
        <v>196</v>
      </c>
      <c r="B197" s="36" t="s">
        <v>377</v>
      </c>
      <c r="C197" s="21" t="s">
        <v>232</v>
      </c>
      <c r="D197" s="22">
        <v>2846.72</v>
      </c>
      <c r="E197" s="23" t="s">
        <v>214</v>
      </c>
      <c r="F197" s="23" t="s">
        <v>366</v>
      </c>
      <c r="G197" s="17">
        <v>2846.72</v>
      </c>
      <c r="H197" s="6" t="s">
        <v>13</v>
      </c>
      <c r="I197" s="18">
        <f t="shared" si="13"/>
        <v>3</v>
      </c>
      <c r="J197" s="19">
        <f t="shared" si="14"/>
        <v>8540.16</v>
      </c>
    </row>
    <row r="198" spans="1:10" x14ac:dyDescent="0.2">
      <c r="A198" s="6">
        <v>197</v>
      </c>
      <c r="B198" s="36" t="s">
        <v>378</v>
      </c>
      <c r="C198" s="21" t="s">
        <v>183</v>
      </c>
      <c r="D198" s="22">
        <v>1937.7</v>
      </c>
      <c r="E198" s="23" t="s">
        <v>334</v>
      </c>
      <c r="F198" s="23" t="s">
        <v>285</v>
      </c>
      <c r="G198" s="17">
        <v>1937.7</v>
      </c>
      <c r="H198" s="6" t="s">
        <v>13</v>
      </c>
      <c r="I198" s="18">
        <f t="shared" si="13"/>
        <v>1</v>
      </c>
      <c r="J198" s="19">
        <f t="shared" si="14"/>
        <v>1937.7</v>
      </c>
    </row>
    <row r="199" spans="1:10" x14ac:dyDescent="0.2">
      <c r="A199" s="6">
        <v>198</v>
      </c>
      <c r="B199" s="36" t="s">
        <v>379</v>
      </c>
      <c r="C199" s="21" t="s">
        <v>198</v>
      </c>
      <c r="D199" s="22">
        <v>799</v>
      </c>
      <c r="E199" s="23" t="s">
        <v>223</v>
      </c>
      <c r="F199" s="23" t="s">
        <v>255</v>
      </c>
      <c r="G199" s="17">
        <v>799</v>
      </c>
      <c r="H199" s="6" t="s">
        <v>13</v>
      </c>
      <c r="I199" s="18">
        <f t="shared" si="13"/>
        <v>-2</v>
      </c>
      <c r="J199" s="19">
        <f t="shared" si="14"/>
        <v>-1598</v>
      </c>
    </row>
    <row r="200" spans="1:10" x14ac:dyDescent="0.2">
      <c r="A200" s="6">
        <v>199</v>
      </c>
      <c r="B200" s="36" t="s">
        <v>380</v>
      </c>
      <c r="C200" s="21" t="s">
        <v>199</v>
      </c>
      <c r="D200" s="22">
        <v>123.2</v>
      </c>
      <c r="E200" s="23" t="s">
        <v>238</v>
      </c>
      <c r="F200" s="23" t="s">
        <v>238</v>
      </c>
      <c r="G200" s="17">
        <v>123.2</v>
      </c>
      <c r="H200" s="6" t="s">
        <v>13</v>
      </c>
      <c r="I200" s="18">
        <f t="shared" si="13"/>
        <v>0</v>
      </c>
      <c r="J200" s="19">
        <f t="shared" si="14"/>
        <v>0</v>
      </c>
    </row>
    <row r="201" spans="1:10" x14ac:dyDescent="0.2">
      <c r="A201" s="6">
        <v>200</v>
      </c>
      <c r="B201" s="36" t="s">
        <v>381</v>
      </c>
      <c r="C201" s="21" t="s">
        <v>256</v>
      </c>
      <c r="D201" s="22">
        <v>153.69999999999999</v>
      </c>
      <c r="E201" s="23" t="s">
        <v>211</v>
      </c>
      <c r="F201" s="23" t="s">
        <v>212</v>
      </c>
      <c r="G201" s="17">
        <v>153.69999999999999</v>
      </c>
      <c r="H201" s="6" t="s">
        <v>13</v>
      </c>
      <c r="I201" s="18">
        <f t="shared" si="13"/>
        <v>1</v>
      </c>
      <c r="J201" s="19">
        <f t="shared" si="14"/>
        <v>153.69999999999999</v>
      </c>
    </row>
    <row r="202" spans="1:10" x14ac:dyDescent="0.2">
      <c r="A202" s="6">
        <v>201</v>
      </c>
      <c r="B202" s="36" t="s">
        <v>382</v>
      </c>
      <c r="C202" s="21" t="s">
        <v>231</v>
      </c>
      <c r="D202" s="22">
        <v>15002</v>
      </c>
      <c r="E202" s="23" t="s">
        <v>245</v>
      </c>
      <c r="F202" s="23" t="s">
        <v>348</v>
      </c>
      <c r="G202" s="17">
        <v>15002</v>
      </c>
      <c r="H202" s="6" t="s">
        <v>13</v>
      </c>
      <c r="I202" s="18">
        <f t="shared" si="13"/>
        <v>11</v>
      </c>
      <c r="J202" s="19">
        <f t="shared" si="14"/>
        <v>165022</v>
      </c>
    </row>
    <row r="203" spans="1:10" x14ac:dyDescent="0.2">
      <c r="A203" s="6">
        <v>202</v>
      </c>
      <c r="B203" s="36" t="s">
        <v>383</v>
      </c>
      <c r="C203" s="21" t="s">
        <v>172</v>
      </c>
      <c r="D203" s="22">
        <v>17100</v>
      </c>
      <c r="E203" s="23" t="s">
        <v>232</v>
      </c>
      <c r="F203" s="23" t="s">
        <v>232</v>
      </c>
      <c r="G203" s="17">
        <v>17100</v>
      </c>
      <c r="H203" s="6" t="s">
        <v>13</v>
      </c>
      <c r="I203" s="18">
        <f t="shared" si="13"/>
        <v>0</v>
      </c>
      <c r="J203" s="19">
        <f t="shared" si="14"/>
        <v>0</v>
      </c>
    </row>
    <row r="204" spans="1:10" x14ac:dyDescent="0.2">
      <c r="A204" s="6">
        <v>203</v>
      </c>
      <c r="B204" s="36" t="s">
        <v>384</v>
      </c>
      <c r="C204" s="21" t="s">
        <v>255</v>
      </c>
      <c r="D204" s="22">
        <v>4600</v>
      </c>
      <c r="E204" s="23" t="s">
        <v>205</v>
      </c>
      <c r="F204" s="23" t="s">
        <v>361</v>
      </c>
      <c r="G204" s="17">
        <v>4600</v>
      </c>
      <c r="H204" s="6" t="s">
        <v>13</v>
      </c>
      <c r="I204" s="18">
        <f t="shared" si="13"/>
        <v>-13</v>
      </c>
      <c r="J204" s="19">
        <f t="shared" si="14"/>
        <v>-59800</v>
      </c>
    </row>
    <row r="205" spans="1:10" x14ac:dyDescent="0.2">
      <c r="A205" s="6">
        <v>204</v>
      </c>
      <c r="B205" s="36" t="s">
        <v>385</v>
      </c>
      <c r="C205" s="21" t="s">
        <v>366</v>
      </c>
      <c r="D205" s="22">
        <v>20000</v>
      </c>
      <c r="E205" s="23" t="s">
        <v>216</v>
      </c>
      <c r="F205" s="23" t="s">
        <v>275</v>
      </c>
      <c r="G205" s="17">
        <v>20000</v>
      </c>
      <c r="H205" s="6" t="s">
        <v>13</v>
      </c>
      <c r="I205" s="18">
        <f t="shared" si="13"/>
        <v>-2</v>
      </c>
      <c r="J205" s="19">
        <f t="shared" si="14"/>
        <v>-40000</v>
      </c>
    </row>
    <row r="206" spans="1:10" x14ac:dyDescent="0.2">
      <c r="A206" s="6">
        <v>205</v>
      </c>
      <c r="B206" s="36" t="s">
        <v>386</v>
      </c>
      <c r="C206" s="21" t="s">
        <v>144</v>
      </c>
      <c r="D206" s="22">
        <v>22800</v>
      </c>
      <c r="E206" s="23" t="s">
        <v>215</v>
      </c>
      <c r="F206" s="23" t="s">
        <v>275</v>
      </c>
      <c r="G206" s="17">
        <v>22800</v>
      </c>
      <c r="H206" s="6" t="s">
        <v>13</v>
      </c>
      <c r="I206" s="18">
        <f t="shared" si="13"/>
        <v>1</v>
      </c>
      <c r="J206" s="19">
        <f t="shared" si="14"/>
        <v>22800</v>
      </c>
    </row>
    <row r="207" spans="1:10" x14ac:dyDescent="0.2">
      <c r="A207" s="6">
        <v>206</v>
      </c>
      <c r="B207" s="36" t="s">
        <v>387</v>
      </c>
      <c r="C207" s="21" t="s">
        <v>307</v>
      </c>
      <c r="D207" s="22">
        <v>140.54</v>
      </c>
      <c r="E207" s="23" t="s">
        <v>348</v>
      </c>
      <c r="F207" s="23" t="s">
        <v>212</v>
      </c>
      <c r="G207" s="17">
        <v>70.17</v>
      </c>
      <c r="H207" s="6" t="s">
        <v>13</v>
      </c>
      <c r="I207" s="18">
        <f t="shared" si="13"/>
        <v>43</v>
      </c>
      <c r="J207" s="19">
        <f t="shared" si="14"/>
        <v>6043.2199999999993</v>
      </c>
    </row>
    <row r="208" spans="1:10" x14ac:dyDescent="0.2">
      <c r="A208" s="6">
        <v>207</v>
      </c>
      <c r="B208" s="36" t="s">
        <v>388</v>
      </c>
      <c r="C208" s="21" t="s">
        <v>307</v>
      </c>
      <c r="D208" s="22">
        <v>140.54</v>
      </c>
      <c r="E208" s="23" t="s">
        <v>348</v>
      </c>
      <c r="F208" s="23" t="s">
        <v>212</v>
      </c>
      <c r="G208" s="17">
        <v>140.54</v>
      </c>
      <c r="H208" s="6" t="s">
        <v>13</v>
      </c>
      <c r="I208" s="18">
        <f t="shared" si="13"/>
        <v>43</v>
      </c>
      <c r="J208" s="19">
        <f t="shared" si="14"/>
        <v>6043.2199999999993</v>
      </c>
    </row>
    <row r="209" spans="1:10" x14ac:dyDescent="0.2">
      <c r="A209" s="6">
        <v>208</v>
      </c>
      <c r="B209" s="36" t="s">
        <v>389</v>
      </c>
      <c r="C209" s="21" t="s">
        <v>307</v>
      </c>
      <c r="D209" s="22">
        <v>140.54</v>
      </c>
      <c r="E209" s="23" t="s">
        <v>348</v>
      </c>
      <c r="F209" s="23" t="s">
        <v>212</v>
      </c>
      <c r="G209" s="17">
        <v>140.54</v>
      </c>
      <c r="H209" s="6" t="s">
        <v>13</v>
      </c>
      <c r="I209" s="18">
        <f t="shared" si="13"/>
        <v>43</v>
      </c>
      <c r="J209" s="19">
        <f t="shared" si="14"/>
        <v>6043.2199999999993</v>
      </c>
    </row>
    <row r="210" spans="1:10" x14ac:dyDescent="0.2">
      <c r="A210" s="6">
        <v>209</v>
      </c>
      <c r="B210" s="36" t="s">
        <v>390</v>
      </c>
      <c r="C210" s="21" t="s">
        <v>307</v>
      </c>
      <c r="D210" s="22">
        <v>140.54</v>
      </c>
      <c r="E210" s="23" t="s">
        <v>348</v>
      </c>
      <c r="F210" s="23" t="s">
        <v>212</v>
      </c>
      <c r="G210" s="17">
        <v>140.54</v>
      </c>
      <c r="H210" s="6" t="s">
        <v>13</v>
      </c>
      <c r="I210" s="18">
        <f t="shared" si="13"/>
        <v>43</v>
      </c>
      <c r="J210" s="19">
        <f t="shared" si="14"/>
        <v>6043.2199999999993</v>
      </c>
    </row>
    <row r="211" spans="1:10" x14ac:dyDescent="0.2">
      <c r="A211" s="6">
        <v>210</v>
      </c>
      <c r="B211" s="36" t="s">
        <v>391</v>
      </c>
      <c r="C211" s="21" t="s">
        <v>307</v>
      </c>
      <c r="D211" s="22">
        <v>140.54</v>
      </c>
      <c r="E211" s="23" t="s">
        <v>348</v>
      </c>
      <c r="F211" s="23" t="s">
        <v>212</v>
      </c>
      <c r="G211" s="17">
        <v>140.54</v>
      </c>
      <c r="H211" s="6" t="s">
        <v>13</v>
      </c>
      <c r="I211" s="18">
        <f t="shared" si="13"/>
        <v>43</v>
      </c>
      <c r="J211" s="19">
        <f t="shared" si="14"/>
        <v>6043.2199999999993</v>
      </c>
    </row>
    <row r="212" spans="1:10" x14ac:dyDescent="0.2">
      <c r="A212" s="6">
        <v>211</v>
      </c>
      <c r="B212" s="36" t="s">
        <v>392</v>
      </c>
      <c r="C212" s="21" t="s">
        <v>307</v>
      </c>
      <c r="D212" s="22">
        <v>140.54</v>
      </c>
      <c r="E212" s="23" t="s">
        <v>348</v>
      </c>
      <c r="F212" s="23" t="s">
        <v>212</v>
      </c>
      <c r="G212" s="17">
        <v>140.54</v>
      </c>
      <c r="H212" s="6" t="s">
        <v>13</v>
      </c>
      <c r="I212" s="18">
        <f t="shared" si="13"/>
        <v>43</v>
      </c>
      <c r="J212" s="19">
        <f t="shared" si="14"/>
        <v>6043.2199999999993</v>
      </c>
    </row>
    <row r="213" spans="1:10" x14ac:dyDescent="0.2">
      <c r="A213" s="6">
        <v>212</v>
      </c>
      <c r="B213" s="36" t="s">
        <v>393</v>
      </c>
      <c r="C213" s="21" t="s">
        <v>307</v>
      </c>
      <c r="D213" s="22">
        <v>140.54</v>
      </c>
      <c r="E213" s="23" t="s">
        <v>348</v>
      </c>
      <c r="F213" s="23" t="s">
        <v>212</v>
      </c>
      <c r="G213" s="17">
        <v>140.54</v>
      </c>
      <c r="H213" s="6" t="s">
        <v>13</v>
      </c>
      <c r="I213" s="18">
        <f t="shared" si="13"/>
        <v>43</v>
      </c>
      <c r="J213" s="19">
        <f t="shared" si="14"/>
        <v>6043.2199999999993</v>
      </c>
    </row>
    <row r="214" spans="1:10" x14ac:dyDescent="0.2">
      <c r="A214" s="6">
        <v>213</v>
      </c>
      <c r="B214" s="36" t="s">
        <v>394</v>
      </c>
      <c r="C214" s="21" t="s">
        <v>307</v>
      </c>
      <c r="D214" s="22">
        <v>140.54</v>
      </c>
      <c r="E214" s="23" t="s">
        <v>348</v>
      </c>
      <c r="F214" s="23" t="s">
        <v>212</v>
      </c>
      <c r="G214" s="17">
        <v>140.54</v>
      </c>
      <c r="H214" s="6" t="s">
        <v>13</v>
      </c>
      <c r="I214" s="18">
        <f t="shared" si="13"/>
        <v>43</v>
      </c>
      <c r="J214" s="19">
        <f t="shared" si="14"/>
        <v>6043.2199999999993</v>
      </c>
    </row>
    <row r="215" spans="1:10" x14ac:dyDescent="0.2">
      <c r="A215" s="6">
        <v>214</v>
      </c>
      <c r="B215" s="36" t="s">
        <v>395</v>
      </c>
      <c r="C215" s="21" t="s">
        <v>331</v>
      </c>
      <c r="D215" s="22">
        <v>3168.2</v>
      </c>
      <c r="E215" s="23" t="s">
        <v>205</v>
      </c>
      <c r="F215" s="23" t="s">
        <v>229</v>
      </c>
      <c r="G215" s="17">
        <v>3168.2</v>
      </c>
      <c r="H215" s="6" t="s">
        <v>13</v>
      </c>
      <c r="I215" s="18">
        <f t="shared" si="13"/>
        <v>-2</v>
      </c>
      <c r="J215" s="19">
        <f t="shared" si="14"/>
        <v>-6336.4</v>
      </c>
    </row>
    <row r="216" spans="1:10" x14ac:dyDescent="0.2">
      <c r="A216" s="6">
        <v>215</v>
      </c>
      <c r="B216" s="36" t="s">
        <v>396</v>
      </c>
      <c r="C216" s="21" t="s">
        <v>214</v>
      </c>
      <c r="D216" s="22">
        <v>585</v>
      </c>
      <c r="E216" s="23" t="s">
        <v>215</v>
      </c>
      <c r="F216" s="23" t="s">
        <v>215</v>
      </c>
      <c r="G216" s="17">
        <v>585</v>
      </c>
      <c r="H216" s="6" t="s">
        <v>13</v>
      </c>
      <c r="I216" s="18">
        <f t="shared" si="13"/>
        <v>0</v>
      </c>
      <c r="J216" s="19">
        <f t="shared" si="14"/>
        <v>0</v>
      </c>
    </row>
    <row r="217" spans="1:10" x14ac:dyDescent="0.2">
      <c r="A217" s="6">
        <v>216</v>
      </c>
      <c r="B217" s="36" t="s">
        <v>398</v>
      </c>
      <c r="C217" s="21" t="s">
        <v>348</v>
      </c>
      <c r="D217" s="22">
        <v>214.54</v>
      </c>
      <c r="E217" s="23" t="s">
        <v>277</v>
      </c>
      <c r="F217" s="23" t="s">
        <v>219</v>
      </c>
      <c r="G217" s="17">
        <v>214.54</v>
      </c>
      <c r="H217" s="6" t="s">
        <v>13</v>
      </c>
      <c r="I217" s="18">
        <f t="shared" si="13"/>
        <v>-29</v>
      </c>
      <c r="J217" s="19">
        <f t="shared" si="14"/>
        <v>-6221.66</v>
      </c>
    </row>
    <row r="218" spans="1:10" x14ac:dyDescent="0.2">
      <c r="A218" s="6">
        <v>217</v>
      </c>
      <c r="B218" s="36" t="s">
        <v>399</v>
      </c>
      <c r="C218" s="21" t="s">
        <v>232</v>
      </c>
      <c r="D218" s="22">
        <v>16393.439999999999</v>
      </c>
      <c r="E218" s="23" t="s">
        <v>201</v>
      </c>
      <c r="F218" s="23" t="s">
        <v>285</v>
      </c>
      <c r="G218" s="17">
        <v>16393.439999999999</v>
      </c>
      <c r="H218" s="6" t="s">
        <v>13</v>
      </c>
      <c r="I218" s="18">
        <f t="shared" si="13"/>
        <v>3</v>
      </c>
      <c r="J218" s="19">
        <f t="shared" si="14"/>
        <v>49180.319999999992</v>
      </c>
    </row>
    <row r="219" spans="1:10" x14ac:dyDescent="0.2">
      <c r="A219" s="6">
        <v>218</v>
      </c>
      <c r="B219" s="36" t="s">
        <v>400</v>
      </c>
      <c r="C219" s="21" t="s">
        <v>347</v>
      </c>
      <c r="D219" s="22">
        <v>839.3</v>
      </c>
      <c r="E219" s="23" t="s">
        <v>215</v>
      </c>
      <c r="F219" s="23" t="s">
        <v>215</v>
      </c>
      <c r="G219" s="17">
        <v>839.3</v>
      </c>
      <c r="H219" s="6" t="s">
        <v>13</v>
      </c>
      <c r="I219" s="18">
        <f t="shared" si="13"/>
        <v>0</v>
      </c>
      <c r="J219" s="19">
        <f t="shared" si="14"/>
        <v>0</v>
      </c>
    </row>
    <row r="220" spans="1:10" x14ac:dyDescent="0.2">
      <c r="A220" s="6">
        <v>219</v>
      </c>
      <c r="B220" s="36" t="s">
        <v>401</v>
      </c>
      <c r="C220" s="21" t="s">
        <v>285</v>
      </c>
      <c r="D220" s="22">
        <v>796.22</v>
      </c>
      <c r="E220" s="23">
        <v>44698</v>
      </c>
      <c r="F220" s="23" t="s">
        <v>208</v>
      </c>
      <c r="G220" s="17">
        <v>751.95</v>
      </c>
      <c r="H220" s="6" t="s">
        <v>13</v>
      </c>
      <c r="I220" s="18">
        <f t="shared" si="13"/>
        <v>0</v>
      </c>
      <c r="J220" s="19">
        <f t="shared" si="14"/>
        <v>0</v>
      </c>
    </row>
    <row r="221" spans="1:10" x14ac:dyDescent="0.2">
      <c r="A221" s="6">
        <v>220</v>
      </c>
      <c r="B221" s="36" t="s">
        <v>402</v>
      </c>
      <c r="C221" s="21" t="s">
        <v>397</v>
      </c>
      <c r="D221" s="22">
        <v>96078</v>
      </c>
      <c r="E221" s="23" t="s">
        <v>397</v>
      </c>
      <c r="F221" s="23" t="s">
        <v>261</v>
      </c>
      <c r="G221" s="17">
        <v>96078</v>
      </c>
      <c r="H221" s="6" t="s">
        <v>13</v>
      </c>
      <c r="I221" s="18">
        <f t="shared" si="13"/>
        <v>4</v>
      </c>
      <c r="J221" s="19">
        <f t="shared" si="14"/>
        <v>384312</v>
      </c>
    </row>
    <row r="222" spans="1:10" x14ac:dyDescent="0.2">
      <c r="A222" s="6">
        <v>221</v>
      </c>
      <c r="B222" s="36" t="s">
        <v>403</v>
      </c>
      <c r="C222" s="21" t="s">
        <v>258</v>
      </c>
      <c r="D222" s="22">
        <v>31859.48</v>
      </c>
      <c r="E222" s="23" t="s">
        <v>299</v>
      </c>
      <c r="F222" s="23" t="s">
        <v>256</v>
      </c>
      <c r="G222" s="17">
        <v>26837.49</v>
      </c>
      <c r="H222" s="6" t="s">
        <v>13</v>
      </c>
      <c r="I222" s="18">
        <f t="shared" si="13"/>
        <v>-24</v>
      </c>
      <c r="J222" s="19">
        <f t="shared" si="14"/>
        <v>-764627.52</v>
      </c>
    </row>
    <row r="223" spans="1:10" x14ac:dyDescent="0.2">
      <c r="A223" s="6">
        <v>222</v>
      </c>
      <c r="B223" s="36" t="s">
        <v>404</v>
      </c>
      <c r="C223" s="21" t="s">
        <v>258</v>
      </c>
      <c r="D223" s="22">
        <v>1221.23</v>
      </c>
      <c r="E223" s="23" t="s">
        <v>299</v>
      </c>
      <c r="F223" s="23" t="s">
        <v>256</v>
      </c>
      <c r="G223" s="17">
        <v>1059.23</v>
      </c>
      <c r="H223" s="6" t="s">
        <v>13</v>
      </c>
      <c r="I223" s="18">
        <f t="shared" si="13"/>
        <v>-24</v>
      </c>
      <c r="J223" s="19">
        <f t="shared" si="14"/>
        <v>-29309.52</v>
      </c>
    </row>
    <row r="224" spans="1:10" x14ac:dyDescent="0.2">
      <c r="A224" s="6">
        <v>223</v>
      </c>
      <c r="B224" s="36" t="s">
        <v>405</v>
      </c>
      <c r="C224" s="21" t="s">
        <v>258</v>
      </c>
      <c r="D224" s="22">
        <v>317.2</v>
      </c>
      <c r="E224" s="23" t="s">
        <v>299</v>
      </c>
      <c r="F224" s="23" t="s">
        <v>256</v>
      </c>
      <c r="G224" s="17">
        <v>267.2</v>
      </c>
      <c r="H224" s="6" t="s">
        <v>13</v>
      </c>
      <c r="I224" s="18">
        <f t="shared" si="13"/>
        <v>-24</v>
      </c>
      <c r="J224" s="19">
        <f t="shared" si="14"/>
        <v>-7612.7999999999993</v>
      </c>
    </row>
    <row r="225" spans="1:10" x14ac:dyDescent="0.2">
      <c r="A225" s="6">
        <v>224</v>
      </c>
      <c r="B225" s="36" t="s">
        <v>406</v>
      </c>
      <c r="C225" s="21" t="s">
        <v>279</v>
      </c>
      <c r="D225" s="22">
        <v>6487.81</v>
      </c>
      <c r="E225" s="23" t="s">
        <v>407</v>
      </c>
      <c r="F225" s="23" t="s">
        <v>205</v>
      </c>
      <c r="G225" s="17">
        <v>5505.81</v>
      </c>
      <c r="H225" s="6" t="s">
        <v>13</v>
      </c>
      <c r="I225" s="18">
        <f t="shared" si="13"/>
        <v>-22</v>
      </c>
      <c r="J225" s="19">
        <f t="shared" si="14"/>
        <v>-142731.82</v>
      </c>
    </row>
    <row r="226" spans="1:10" x14ac:dyDescent="0.2">
      <c r="A226" s="6">
        <v>225</v>
      </c>
      <c r="B226" s="36" t="s">
        <v>408</v>
      </c>
      <c r="C226" s="21" t="s">
        <v>279</v>
      </c>
      <c r="D226" s="22">
        <v>15838.32</v>
      </c>
      <c r="E226" s="23" t="s">
        <v>407</v>
      </c>
      <c r="F226" s="23" t="s">
        <v>205</v>
      </c>
      <c r="G226" s="17">
        <v>13341.74</v>
      </c>
      <c r="H226" s="6" t="s">
        <v>13</v>
      </c>
      <c r="I226" s="18">
        <f t="shared" si="13"/>
        <v>-22</v>
      </c>
      <c r="J226" s="19">
        <f t="shared" si="14"/>
        <v>-348443.04</v>
      </c>
    </row>
    <row r="227" spans="1:10" x14ac:dyDescent="0.2">
      <c r="A227" s="6">
        <v>226</v>
      </c>
      <c r="B227" s="36" t="s">
        <v>409</v>
      </c>
      <c r="C227" s="21" t="s">
        <v>252</v>
      </c>
      <c r="D227" s="22">
        <v>7000</v>
      </c>
      <c r="E227" s="23">
        <v>44714</v>
      </c>
      <c r="F227" s="23" t="s">
        <v>216</v>
      </c>
      <c r="G227" s="17">
        <v>7000</v>
      </c>
      <c r="H227" s="6" t="s">
        <v>13</v>
      </c>
      <c r="I227" s="18">
        <f t="shared" si="13"/>
        <v>1</v>
      </c>
      <c r="J227" s="19">
        <f t="shared" si="14"/>
        <v>7000</v>
      </c>
    </row>
    <row r="228" spans="1:10" x14ac:dyDescent="0.2">
      <c r="A228" s="6">
        <v>227</v>
      </c>
      <c r="B228" s="36" t="s">
        <v>333</v>
      </c>
      <c r="C228" s="21" t="s">
        <v>167</v>
      </c>
      <c r="D228" s="22">
        <v>180</v>
      </c>
      <c r="E228" s="23" t="s">
        <v>232</v>
      </c>
      <c r="F228" s="23" t="s">
        <v>232</v>
      </c>
      <c r="G228" s="17">
        <v>180</v>
      </c>
      <c r="H228" s="6" t="s">
        <v>13</v>
      </c>
      <c r="I228" s="18">
        <f t="shared" ref="I228:I229" si="15">F228-E228</f>
        <v>0</v>
      </c>
      <c r="J228" s="19">
        <f t="shared" ref="J228:J229" si="16">I228*D228</f>
        <v>0</v>
      </c>
    </row>
    <row r="229" spans="1:10" x14ac:dyDescent="0.2">
      <c r="A229" s="6">
        <v>228</v>
      </c>
      <c r="B229" s="36" t="s">
        <v>410</v>
      </c>
      <c r="C229" s="21" t="s">
        <v>246</v>
      </c>
      <c r="D229" s="22">
        <v>2690.1</v>
      </c>
      <c r="E229" s="23" t="s">
        <v>246</v>
      </c>
      <c r="F229" s="23" t="s">
        <v>222</v>
      </c>
      <c r="G229" s="17">
        <v>2270.1</v>
      </c>
      <c r="H229" s="6" t="s">
        <v>13</v>
      </c>
      <c r="I229" s="18">
        <f t="shared" si="15"/>
        <v>12</v>
      </c>
      <c r="J229" s="19">
        <f t="shared" si="16"/>
        <v>32281.199999999997</v>
      </c>
    </row>
    <row r="230" spans="1:10" x14ac:dyDescent="0.2">
      <c r="A230" s="6">
        <v>229</v>
      </c>
      <c r="B230" s="35" t="s">
        <v>411</v>
      </c>
      <c r="C230" s="35" t="s">
        <v>534</v>
      </c>
      <c r="D230" s="35">
        <v>196</v>
      </c>
      <c r="E230" s="35" t="s">
        <v>535</v>
      </c>
      <c r="F230" s="23" t="s">
        <v>536</v>
      </c>
      <c r="G230" s="37">
        <v>196</v>
      </c>
      <c r="H230" s="6" t="s">
        <v>14</v>
      </c>
      <c r="I230" s="18">
        <f t="shared" ref="I230" si="17">F230-E230</f>
        <v>1</v>
      </c>
      <c r="J230" s="19">
        <f t="shared" ref="J230" si="18">I230*D230</f>
        <v>196</v>
      </c>
    </row>
    <row r="231" spans="1:10" x14ac:dyDescent="0.2">
      <c r="A231" s="6">
        <v>230</v>
      </c>
      <c r="B231" s="36" t="s">
        <v>412</v>
      </c>
      <c r="C231" s="36" t="s">
        <v>537</v>
      </c>
      <c r="D231" s="36">
        <v>3806.4</v>
      </c>
      <c r="E231" s="36" t="s">
        <v>538</v>
      </c>
      <c r="F231" s="23" t="s">
        <v>538</v>
      </c>
      <c r="G231" s="38">
        <v>3206.4</v>
      </c>
      <c r="H231" s="6" t="s">
        <v>14</v>
      </c>
      <c r="I231" s="18">
        <f t="shared" ref="I231:I294" si="19">F231-E231</f>
        <v>0</v>
      </c>
      <c r="J231" s="19">
        <f t="shared" ref="J231:J294" si="20">I231*D231</f>
        <v>0</v>
      </c>
    </row>
    <row r="232" spans="1:10" x14ac:dyDescent="0.2">
      <c r="A232" s="6">
        <v>231</v>
      </c>
      <c r="B232" s="36" t="s">
        <v>413</v>
      </c>
      <c r="C232" s="36" t="s">
        <v>539</v>
      </c>
      <c r="D232" s="38">
        <v>17446</v>
      </c>
      <c r="E232" s="36" t="s">
        <v>540</v>
      </c>
      <c r="F232" s="23" t="s">
        <v>407</v>
      </c>
      <c r="G232" s="38">
        <v>14696</v>
      </c>
      <c r="H232" s="6" t="s">
        <v>14</v>
      </c>
      <c r="I232" s="18">
        <f t="shared" si="19"/>
        <v>12</v>
      </c>
      <c r="J232" s="19">
        <f t="shared" si="20"/>
        <v>209352</v>
      </c>
    </row>
    <row r="233" spans="1:10" x14ac:dyDescent="0.2">
      <c r="A233" s="6">
        <v>232</v>
      </c>
      <c r="B233" s="36" t="s">
        <v>414</v>
      </c>
      <c r="C233" s="36" t="s">
        <v>215</v>
      </c>
      <c r="D233" s="36">
        <v>24</v>
      </c>
      <c r="E233" s="39">
        <v>44742</v>
      </c>
      <c r="F233" s="23" t="s">
        <v>276</v>
      </c>
      <c r="G233" s="38">
        <v>24</v>
      </c>
      <c r="H233" s="6" t="s">
        <v>14</v>
      </c>
      <c r="I233" s="18">
        <f t="shared" si="19"/>
        <v>1</v>
      </c>
      <c r="J233" s="19">
        <f t="shared" si="20"/>
        <v>24</v>
      </c>
    </row>
    <row r="234" spans="1:10" x14ac:dyDescent="0.2">
      <c r="A234" s="6">
        <v>233</v>
      </c>
      <c r="B234" s="36" t="s">
        <v>415</v>
      </c>
      <c r="C234" s="36" t="s">
        <v>215</v>
      </c>
      <c r="D234" s="36">
        <v>1.6</v>
      </c>
      <c r="E234" s="39">
        <v>44742</v>
      </c>
      <c r="F234" s="23" t="s">
        <v>276</v>
      </c>
      <c r="G234" s="38">
        <v>1.6</v>
      </c>
      <c r="H234" s="6" t="s">
        <v>14</v>
      </c>
      <c r="I234" s="18">
        <f t="shared" si="19"/>
        <v>1</v>
      </c>
      <c r="J234" s="19">
        <f t="shared" si="20"/>
        <v>1.6</v>
      </c>
    </row>
    <row r="235" spans="1:10" x14ac:dyDescent="0.2">
      <c r="A235" s="6">
        <v>234</v>
      </c>
      <c r="B235" s="36" t="s">
        <v>416</v>
      </c>
      <c r="C235" s="36" t="s">
        <v>541</v>
      </c>
      <c r="D235" s="36">
        <v>87</v>
      </c>
      <c r="E235" s="36" t="s">
        <v>535</v>
      </c>
      <c r="F235" s="23" t="s">
        <v>536</v>
      </c>
      <c r="G235" s="38">
        <v>87</v>
      </c>
      <c r="H235" s="6" t="s">
        <v>14</v>
      </c>
      <c r="I235" s="18">
        <f t="shared" si="19"/>
        <v>1</v>
      </c>
      <c r="J235" s="19">
        <f t="shared" si="20"/>
        <v>87</v>
      </c>
    </row>
    <row r="236" spans="1:10" x14ac:dyDescent="0.2">
      <c r="A236" s="6">
        <v>235</v>
      </c>
      <c r="B236" s="36" t="s">
        <v>417</v>
      </c>
      <c r="C236" s="36" t="s">
        <v>542</v>
      </c>
      <c r="D236" s="36">
        <v>18167.28</v>
      </c>
      <c r="E236" s="36" t="s">
        <v>543</v>
      </c>
      <c r="F236" s="23" t="s">
        <v>544</v>
      </c>
      <c r="G236" s="38">
        <v>18167.28</v>
      </c>
      <c r="H236" s="6" t="s">
        <v>14</v>
      </c>
      <c r="I236" s="18">
        <f t="shared" si="19"/>
        <v>-9</v>
      </c>
      <c r="J236" s="19">
        <f t="shared" si="20"/>
        <v>-163505.51999999999</v>
      </c>
    </row>
    <row r="237" spans="1:10" x14ac:dyDescent="0.2">
      <c r="A237" s="6">
        <v>236</v>
      </c>
      <c r="B237" s="36" t="s">
        <v>418</v>
      </c>
      <c r="C237" s="36" t="s">
        <v>542</v>
      </c>
      <c r="D237" s="36">
        <v>118.92</v>
      </c>
      <c r="E237" s="36" t="s">
        <v>543</v>
      </c>
      <c r="F237" s="23" t="s">
        <v>544</v>
      </c>
      <c r="G237" s="38">
        <v>118.92</v>
      </c>
      <c r="H237" s="6" t="s">
        <v>14</v>
      </c>
      <c r="I237" s="18">
        <f t="shared" si="19"/>
        <v>-9</v>
      </c>
      <c r="J237" s="19">
        <f t="shared" si="20"/>
        <v>-1070.28</v>
      </c>
    </row>
    <row r="238" spans="1:10" x14ac:dyDescent="0.2">
      <c r="A238" s="6">
        <v>237</v>
      </c>
      <c r="B238" s="36" t="s">
        <v>419</v>
      </c>
      <c r="C238" s="36" t="s">
        <v>545</v>
      </c>
      <c r="D238" s="36">
        <v>130410</v>
      </c>
      <c r="E238" s="36" t="s">
        <v>546</v>
      </c>
      <c r="F238" s="23" t="s">
        <v>547</v>
      </c>
      <c r="G238" s="38">
        <v>130410</v>
      </c>
      <c r="H238" s="6" t="s">
        <v>14</v>
      </c>
      <c r="I238" s="18">
        <f t="shared" si="19"/>
        <v>4</v>
      </c>
      <c r="J238" s="19">
        <f t="shared" si="20"/>
        <v>521640</v>
      </c>
    </row>
    <row r="239" spans="1:10" x14ac:dyDescent="0.2">
      <c r="A239" s="6">
        <v>238</v>
      </c>
      <c r="B239" s="36" t="s">
        <v>420</v>
      </c>
      <c r="C239" s="36" t="s">
        <v>208</v>
      </c>
      <c r="D239" s="36">
        <v>13152.86</v>
      </c>
      <c r="E239" s="36" t="s">
        <v>211</v>
      </c>
      <c r="F239" s="23" t="s">
        <v>228</v>
      </c>
      <c r="G239" s="38">
        <v>13152.86</v>
      </c>
      <c r="H239" s="6" t="s">
        <v>14</v>
      </c>
      <c r="I239" s="18">
        <f t="shared" si="19"/>
        <v>25</v>
      </c>
      <c r="J239" s="19">
        <f t="shared" si="20"/>
        <v>328821.5</v>
      </c>
    </row>
    <row r="240" spans="1:10" x14ac:dyDescent="0.2">
      <c r="A240" s="6">
        <v>239</v>
      </c>
      <c r="B240" s="36" t="s">
        <v>421</v>
      </c>
      <c r="C240" s="36" t="s">
        <v>208</v>
      </c>
      <c r="D240" s="36">
        <v>8959.94</v>
      </c>
      <c r="E240" s="36" t="s">
        <v>211</v>
      </c>
      <c r="F240" s="23" t="s">
        <v>228</v>
      </c>
      <c r="G240" s="38">
        <v>8959.94</v>
      </c>
      <c r="H240" s="6" t="s">
        <v>14</v>
      </c>
      <c r="I240" s="18">
        <f t="shared" si="19"/>
        <v>25</v>
      </c>
      <c r="J240" s="19">
        <f t="shared" si="20"/>
        <v>223998.5</v>
      </c>
    </row>
    <row r="241" spans="1:10" x14ac:dyDescent="0.2">
      <c r="A241" s="6">
        <v>240</v>
      </c>
      <c r="B241" s="36" t="s">
        <v>422</v>
      </c>
      <c r="C241" s="36" t="s">
        <v>548</v>
      </c>
      <c r="D241" s="38">
        <v>1586</v>
      </c>
      <c r="E241" s="39">
        <v>44756</v>
      </c>
      <c r="F241" s="23" t="s">
        <v>407</v>
      </c>
      <c r="G241" s="38">
        <v>1336</v>
      </c>
      <c r="H241" s="6" t="s">
        <v>14</v>
      </c>
      <c r="I241" s="18">
        <f t="shared" si="19"/>
        <v>8</v>
      </c>
      <c r="J241" s="19">
        <f t="shared" si="20"/>
        <v>12688</v>
      </c>
    </row>
    <row r="242" spans="1:10" x14ac:dyDescent="0.2">
      <c r="A242" s="6">
        <v>241</v>
      </c>
      <c r="B242" s="36" t="s">
        <v>423</v>
      </c>
      <c r="C242" s="36" t="s">
        <v>549</v>
      </c>
      <c r="D242" s="36">
        <v>1586</v>
      </c>
      <c r="E242" s="36" t="s">
        <v>550</v>
      </c>
      <c r="F242" s="23" t="s">
        <v>551</v>
      </c>
      <c r="G242" s="38">
        <v>1336</v>
      </c>
      <c r="H242" s="6" t="s">
        <v>14</v>
      </c>
      <c r="I242" s="18">
        <f t="shared" si="19"/>
        <v>-1</v>
      </c>
      <c r="J242" s="19">
        <f t="shared" si="20"/>
        <v>-1586</v>
      </c>
    </row>
    <row r="243" spans="1:10" x14ac:dyDescent="0.2">
      <c r="A243" s="6">
        <v>242</v>
      </c>
      <c r="B243" s="36" t="s">
        <v>424</v>
      </c>
      <c r="C243" s="36" t="s">
        <v>537</v>
      </c>
      <c r="D243" s="36">
        <v>1586</v>
      </c>
      <c r="E243" s="36" t="s">
        <v>552</v>
      </c>
      <c r="F243" s="23" t="s">
        <v>538</v>
      </c>
      <c r="G243" s="38">
        <v>1336</v>
      </c>
      <c r="H243" s="6" t="s">
        <v>14</v>
      </c>
      <c r="I243" s="18">
        <f t="shared" si="19"/>
        <v>-9</v>
      </c>
      <c r="J243" s="19">
        <f t="shared" si="20"/>
        <v>-14274</v>
      </c>
    </row>
    <row r="244" spans="1:10" x14ac:dyDescent="0.2">
      <c r="A244" s="6">
        <v>243</v>
      </c>
      <c r="B244" s="36" t="s">
        <v>425</v>
      </c>
      <c r="C244" s="36" t="s">
        <v>553</v>
      </c>
      <c r="D244" s="36">
        <v>600</v>
      </c>
      <c r="E244" s="36" t="s">
        <v>554</v>
      </c>
      <c r="F244" s="23" t="s">
        <v>538</v>
      </c>
      <c r="G244" s="38">
        <v>600</v>
      </c>
      <c r="H244" s="6" t="s">
        <v>14</v>
      </c>
      <c r="I244" s="18">
        <f t="shared" si="19"/>
        <v>-5</v>
      </c>
      <c r="J244" s="19">
        <f t="shared" si="20"/>
        <v>-3000</v>
      </c>
    </row>
    <row r="245" spans="1:10" x14ac:dyDescent="0.2">
      <c r="A245" s="6">
        <v>244</v>
      </c>
      <c r="B245" s="36" t="s">
        <v>426</v>
      </c>
      <c r="C245" s="36" t="s">
        <v>348</v>
      </c>
      <c r="D245" s="38">
        <v>2690.1</v>
      </c>
      <c r="E245" s="36" t="s">
        <v>205</v>
      </c>
      <c r="F245" s="23" t="s">
        <v>555</v>
      </c>
      <c r="G245" s="38">
        <v>2270.1</v>
      </c>
      <c r="H245" s="6" t="s">
        <v>14</v>
      </c>
      <c r="I245" s="18">
        <f t="shared" si="19"/>
        <v>6</v>
      </c>
      <c r="J245" s="19">
        <f t="shared" si="20"/>
        <v>16140.599999999999</v>
      </c>
    </row>
    <row r="246" spans="1:10" x14ac:dyDescent="0.2">
      <c r="A246" s="6">
        <v>245</v>
      </c>
      <c r="B246" s="36" t="s">
        <v>427</v>
      </c>
      <c r="C246" s="36" t="s">
        <v>556</v>
      </c>
      <c r="D246" s="36">
        <v>490.28</v>
      </c>
      <c r="E246" s="36" t="s">
        <v>540</v>
      </c>
      <c r="F246" s="23" t="s">
        <v>557</v>
      </c>
      <c r="G246" s="38">
        <v>490.28</v>
      </c>
      <c r="H246" s="6" t="s">
        <v>14</v>
      </c>
      <c r="I246" s="18">
        <f t="shared" si="19"/>
        <v>-2</v>
      </c>
      <c r="J246" s="19">
        <f t="shared" si="20"/>
        <v>-980.56</v>
      </c>
    </row>
    <row r="247" spans="1:10" x14ac:dyDescent="0.2">
      <c r="A247" s="6">
        <v>246</v>
      </c>
      <c r="B247" s="36" t="s">
        <v>428</v>
      </c>
      <c r="C247" s="36" t="s">
        <v>558</v>
      </c>
      <c r="D247" s="36">
        <v>680</v>
      </c>
      <c r="E247" s="36" t="s">
        <v>559</v>
      </c>
      <c r="F247" s="23" t="s">
        <v>560</v>
      </c>
      <c r="G247" s="38">
        <v>680</v>
      </c>
      <c r="H247" s="6" t="s">
        <v>14</v>
      </c>
      <c r="I247" s="18">
        <f t="shared" si="19"/>
        <v>-1</v>
      </c>
      <c r="J247" s="19">
        <f t="shared" si="20"/>
        <v>-680</v>
      </c>
    </row>
    <row r="248" spans="1:10" x14ac:dyDescent="0.2">
      <c r="A248" s="6">
        <v>247</v>
      </c>
      <c r="B248" s="36" t="s">
        <v>429</v>
      </c>
      <c r="C248" s="36" t="s">
        <v>561</v>
      </c>
      <c r="D248" s="36">
        <v>2400</v>
      </c>
      <c r="E248" s="36" t="s">
        <v>562</v>
      </c>
      <c r="F248" s="23" t="s">
        <v>563</v>
      </c>
      <c r="G248" s="38">
        <v>2400</v>
      </c>
      <c r="H248" s="6" t="s">
        <v>14</v>
      </c>
      <c r="I248" s="18">
        <f t="shared" si="19"/>
        <v>3</v>
      </c>
      <c r="J248" s="19">
        <f t="shared" si="20"/>
        <v>7200</v>
      </c>
    </row>
    <row r="249" spans="1:10" x14ac:dyDescent="0.2">
      <c r="A249" s="6">
        <v>248</v>
      </c>
      <c r="B249" s="36" t="s">
        <v>430</v>
      </c>
      <c r="C249" s="36" t="s">
        <v>564</v>
      </c>
      <c r="D249" s="36">
        <v>255</v>
      </c>
      <c r="E249" s="36" t="s">
        <v>565</v>
      </c>
      <c r="F249" s="23" t="s">
        <v>560</v>
      </c>
      <c r="G249" s="38">
        <v>217.5</v>
      </c>
      <c r="H249" s="6" t="s">
        <v>14</v>
      </c>
      <c r="I249" s="18">
        <f t="shared" si="19"/>
        <v>-15</v>
      </c>
      <c r="J249" s="19">
        <f t="shared" si="20"/>
        <v>-3825</v>
      </c>
    </row>
    <row r="250" spans="1:10" x14ac:dyDescent="0.2">
      <c r="A250" s="6">
        <v>249</v>
      </c>
      <c r="B250" s="36" t="s">
        <v>431</v>
      </c>
      <c r="C250" s="36" t="s">
        <v>566</v>
      </c>
      <c r="D250" s="36">
        <v>991.29</v>
      </c>
      <c r="E250" s="36" t="s">
        <v>567</v>
      </c>
      <c r="F250" s="23" t="s">
        <v>550</v>
      </c>
      <c r="G250" s="38">
        <v>991.29</v>
      </c>
      <c r="H250" s="6" t="s">
        <v>14</v>
      </c>
      <c r="I250" s="18">
        <f t="shared" si="19"/>
        <v>3</v>
      </c>
      <c r="J250" s="19">
        <f t="shared" si="20"/>
        <v>2973.87</v>
      </c>
    </row>
    <row r="251" spans="1:10" x14ac:dyDescent="0.2">
      <c r="A251" s="6">
        <v>250</v>
      </c>
      <c r="B251" s="36" t="s">
        <v>432</v>
      </c>
      <c r="C251" s="36" t="s">
        <v>205</v>
      </c>
      <c r="D251" s="36">
        <v>3025.44</v>
      </c>
      <c r="E251" s="36" t="s">
        <v>541</v>
      </c>
      <c r="F251" s="23" t="s">
        <v>568</v>
      </c>
      <c r="G251" s="38">
        <v>3025.44</v>
      </c>
      <c r="H251" s="6" t="s">
        <v>14</v>
      </c>
      <c r="I251" s="18">
        <f t="shared" si="19"/>
        <v>3</v>
      </c>
      <c r="J251" s="19">
        <f t="shared" si="20"/>
        <v>9076.32</v>
      </c>
    </row>
    <row r="252" spans="1:10" x14ac:dyDescent="0.2">
      <c r="A252" s="6">
        <v>251</v>
      </c>
      <c r="B252" s="36" t="s">
        <v>433</v>
      </c>
      <c r="C252" s="36" t="s">
        <v>569</v>
      </c>
      <c r="D252" s="36">
        <v>245.76</v>
      </c>
      <c r="E252" s="36" t="s">
        <v>543</v>
      </c>
      <c r="F252" s="23" t="s">
        <v>570</v>
      </c>
      <c r="G252" s="38">
        <v>245.76</v>
      </c>
      <c r="H252" s="6" t="s">
        <v>14</v>
      </c>
      <c r="I252" s="18">
        <f t="shared" si="19"/>
        <v>-8</v>
      </c>
      <c r="J252" s="19">
        <f t="shared" si="20"/>
        <v>-1966.08</v>
      </c>
    </row>
    <row r="253" spans="1:10" x14ac:dyDescent="0.2">
      <c r="A253" s="6">
        <v>252</v>
      </c>
      <c r="B253" s="36" t="s">
        <v>434</v>
      </c>
      <c r="C253" s="36" t="s">
        <v>541</v>
      </c>
      <c r="D253" s="36">
        <v>4194.67</v>
      </c>
      <c r="E253" s="36" t="s">
        <v>567</v>
      </c>
      <c r="F253" s="23" t="s">
        <v>570</v>
      </c>
      <c r="G253" s="38">
        <v>4194.67</v>
      </c>
      <c r="H253" s="6" t="s">
        <v>14</v>
      </c>
      <c r="I253" s="18">
        <f t="shared" si="19"/>
        <v>16</v>
      </c>
      <c r="J253" s="19">
        <f t="shared" si="20"/>
        <v>67114.720000000001</v>
      </c>
    </row>
    <row r="254" spans="1:10" x14ac:dyDescent="0.2">
      <c r="A254" s="6">
        <v>253</v>
      </c>
      <c r="B254" s="36" t="s">
        <v>435</v>
      </c>
      <c r="C254" s="36" t="s">
        <v>541</v>
      </c>
      <c r="D254" s="36">
        <v>85.89</v>
      </c>
      <c r="E254" s="36" t="s">
        <v>567</v>
      </c>
      <c r="F254" s="23" t="s">
        <v>570</v>
      </c>
      <c r="G254" s="38">
        <v>85.89</v>
      </c>
      <c r="H254" s="6" t="s">
        <v>14</v>
      </c>
      <c r="I254" s="18">
        <f t="shared" si="19"/>
        <v>16</v>
      </c>
      <c r="J254" s="19">
        <f t="shared" si="20"/>
        <v>1374.24</v>
      </c>
    </row>
    <row r="255" spans="1:10" x14ac:dyDescent="0.2">
      <c r="A255" s="6">
        <v>254</v>
      </c>
      <c r="B255" s="36" t="s">
        <v>436</v>
      </c>
      <c r="C255" s="36" t="s">
        <v>541</v>
      </c>
      <c r="D255" s="36">
        <v>122.5</v>
      </c>
      <c r="E255" s="36" t="s">
        <v>567</v>
      </c>
      <c r="F255" s="23" t="s">
        <v>570</v>
      </c>
      <c r="G255" s="38">
        <v>122.5</v>
      </c>
      <c r="H255" s="6" t="s">
        <v>14</v>
      </c>
      <c r="I255" s="18">
        <f t="shared" si="19"/>
        <v>16</v>
      </c>
      <c r="J255" s="19">
        <f t="shared" si="20"/>
        <v>1960</v>
      </c>
    </row>
    <row r="256" spans="1:10" x14ac:dyDescent="0.2">
      <c r="A256" s="6">
        <v>255</v>
      </c>
      <c r="B256" s="36" t="s">
        <v>437</v>
      </c>
      <c r="C256" s="36" t="s">
        <v>541</v>
      </c>
      <c r="D256" s="36">
        <v>3151.18</v>
      </c>
      <c r="E256" s="36" t="s">
        <v>543</v>
      </c>
      <c r="F256" s="23" t="s">
        <v>570</v>
      </c>
      <c r="G256" s="38">
        <v>3151.18</v>
      </c>
      <c r="H256" s="6" t="s">
        <v>14</v>
      </c>
      <c r="I256" s="18">
        <f t="shared" si="19"/>
        <v>-8</v>
      </c>
      <c r="J256" s="19">
        <f t="shared" si="20"/>
        <v>-25209.439999999999</v>
      </c>
    </row>
    <row r="257" spans="1:10" x14ac:dyDescent="0.2">
      <c r="A257" s="6">
        <v>256</v>
      </c>
      <c r="B257" s="36" t="s">
        <v>438</v>
      </c>
      <c r="C257" s="36" t="s">
        <v>541</v>
      </c>
      <c r="D257" s="36">
        <v>83</v>
      </c>
      <c r="E257" s="36" t="s">
        <v>543</v>
      </c>
      <c r="F257" s="23" t="s">
        <v>570</v>
      </c>
      <c r="G257" s="38">
        <v>83</v>
      </c>
      <c r="H257" s="6" t="s">
        <v>14</v>
      </c>
      <c r="I257" s="18">
        <f t="shared" si="19"/>
        <v>-8</v>
      </c>
      <c r="J257" s="19">
        <f t="shared" si="20"/>
        <v>-664</v>
      </c>
    </row>
    <row r="258" spans="1:10" x14ac:dyDescent="0.2">
      <c r="A258" s="6">
        <v>257</v>
      </c>
      <c r="B258" s="36" t="s">
        <v>439</v>
      </c>
      <c r="C258" s="36" t="s">
        <v>541</v>
      </c>
      <c r="D258" s="36">
        <v>1337</v>
      </c>
      <c r="E258" s="36" t="s">
        <v>543</v>
      </c>
      <c r="F258" s="23" t="s">
        <v>570</v>
      </c>
      <c r="G258" s="38">
        <v>1337</v>
      </c>
      <c r="H258" s="6" t="s">
        <v>14</v>
      </c>
      <c r="I258" s="18">
        <f t="shared" si="19"/>
        <v>-8</v>
      </c>
      <c r="J258" s="19">
        <f t="shared" si="20"/>
        <v>-10696</v>
      </c>
    </row>
    <row r="259" spans="1:10" x14ac:dyDescent="0.2">
      <c r="A259" s="6">
        <v>258</v>
      </c>
      <c r="B259" s="36" t="s">
        <v>440</v>
      </c>
      <c r="C259" s="36" t="s">
        <v>542</v>
      </c>
      <c r="D259" s="36">
        <v>245.04</v>
      </c>
      <c r="E259" s="36" t="s">
        <v>571</v>
      </c>
      <c r="F259" s="23" t="s">
        <v>570</v>
      </c>
      <c r="G259" s="38">
        <v>245.04</v>
      </c>
      <c r="H259" s="6" t="s">
        <v>14</v>
      </c>
      <c r="I259" s="18">
        <f t="shared" si="19"/>
        <v>-16</v>
      </c>
      <c r="J259" s="19">
        <f t="shared" si="20"/>
        <v>-3920.64</v>
      </c>
    </row>
    <row r="260" spans="1:10" x14ac:dyDescent="0.2">
      <c r="A260" s="6">
        <v>259</v>
      </c>
      <c r="B260" s="36" t="s">
        <v>441</v>
      </c>
      <c r="C260" s="36" t="s">
        <v>535</v>
      </c>
      <c r="D260" s="36">
        <v>1552.46</v>
      </c>
      <c r="E260" s="36" t="s">
        <v>572</v>
      </c>
      <c r="F260" s="23" t="s">
        <v>570</v>
      </c>
      <c r="G260" s="38">
        <v>1552.46</v>
      </c>
      <c r="H260" s="6" t="s">
        <v>14</v>
      </c>
      <c r="I260" s="18">
        <f t="shared" si="19"/>
        <v>-18</v>
      </c>
      <c r="J260" s="19">
        <f t="shared" si="20"/>
        <v>-27944.28</v>
      </c>
    </row>
    <row r="261" spans="1:10" x14ac:dyDescent="0.2">
      <c r="A261" s="6">
        <v>260</v>
      </c>
      <c r="B261" s="36" t="s">
        <v>442</v>
      </c>
      <c r="C261" s="36" t="s">
        <v>331</v>
      </c>
      <c r="D261" s="36">
        <v>465.57</v>
      </c>
      <c r="E261" s="39">
        <v>44751</v>
      </c>
      <c r="F261" s="23" t="s">
        <v>573</v>
      </c>
      <c r="G261" s="38">
        <v>465.57</v>
      </c>
      <c r="H261" s="6" t="s">
        <v>14</v>
      </c>
      <c r="I261" s="18">
        <f t="shared" si="19"/>
        <v>16</v>
      </c>
      <c r="J261" s="19">
        <f t="shared" si="20"/>
        <v>7449.12</v>
      </c>
    </row>
    <row r="262" spans="1:10" x14ac:dyDescent="0.2">
      <c r="A262" s="6">
        <v>261</v>
      </c>
      <c r="B262" s="36" t="s">
        <v>443</v>
      </c>
      <c r="C262" s="36" t="s">
        <v>215</v>
      </c>
      <c r="D262" s="36">
        <v>50</v>
      </c>
      <c r="E262" s="39">
        <v>44751</v>
      </c>
      <c r="F262" s="23" t="s">
        <v>573</v>
      </c>
      <c r="G262" s="38">
        <v>50</v>
      </c>
      <c r="H262" s="6" t="s">
        <v>14</v>
      </c>
      <c r="I262" s="18">
        <f t="shared" si="19"/>
        <v>16</v>
      </c>
      <c r="J262" s="19">
        <f t="shared" si="20"/>
        <v>800</v>
      </c>
    </row>
    <row r="263" spans="1:10" x14ac:dyDescent="0.2">
      <c r="A263" s="6">
        <v>262</v>
      </c>
      <c r="B263" s="36" t="s">
        <v>444</v>
      </c>
      <c r="C263" s="36" t="s">
        <v>215</v>
      </c>
      <c r="D263" s="36">
        <v>1571.6</v>
      </c>
      <c r="E263" s="39">
        <v>44751</v>
      </c>
      <c r="F263" s="23" t="s">
        <v>573</v>
      </c>
      <c r="G263" s="38">
        <v>1571.6</v>
      </c>
      <c r="H263" s="6" t="s">
        <v>14</v>
      </c>
      <c r="I263" s="18">
        <f t="shared" si="19"/>
        <v>16</v>
      </c>
      <c r="J263" s="19">
        <f t="shared" si="20"/>
        <v>25145.599999999999</v>
      </c>
    </row>
    <row r="264" spans="1:10" x14ac:dyDescent="0.2">
      <c r="A264" s="6">
        <v>263</v>
      </c>
      <c r="B264" s="36" t="s">
        <v>445</v>
      </c>
      <c r="C264" s="36" t="s">
        <v>215</v>
      </c>
      <c r="D264" s="36">
        <v>3650</v>
      </c>
      <c r="E264" s="39">
        <v>44745</v>
      </c>
      <c r="F264" s="23" t="s">
        <v>573</v>
      </c>
      <c r="G264" s="38">
        <v>3650</v>
      </c>
      <c r="H264" s="6" t="s">
        <v>14</v>
      </c>
      <c r="I264" s="18">
        <f t="shared" si="19"/>
        <v>22</v>
      </c>
      <c r="J264" s="19">
        <f t="shared" si="20"/>
        <v>80300</v>
      </c>
    </row>
    <row r="265" spans="1:10" x14ac:dyDescent="0.2">
      <c r="A265" s="6">
        <v>264</v>
      </c>
      <c r="B265" s="36" t="s">
        <v>446</v>
      </c>
      <c r="C265" s="36" t="s">
        <v>215</v>
      </c>
      <c r="D265" s="36">
        <v>131.84</v>
      </c>
      <c r="E265" s="39">
        <v>44745</v>
      </c>
      <c r="F265" s="23" t="s">
        <v>573</v>
      </c>
      <c r="G265" s="38">
        <v>131.84</v>
      </c>
      <c r="H265" s="6" t="s">
        <v>14</v>
      </c>
      <c r="I265" s="18">
        <f t="shared" si="19"/>
        <v>22</v>
      </c>
      <c r="J265" s="19">
        <f t="shared" si="20"/>
        <v>2900.48</v>
      </c>
    </row>
    <row r="266" spans="1:10" x14ac:dyDescent="0.2">
      <c r="A266" s="6">
        <v>265</v>
      </c>
      <c r="B266" s="36" t="s">
        <v>447</v>
      </c>
      <c r="C266" s="36" t="s">
        <v>215</v>
      </c>
      <c r="D266" s="36">
        <v>120.4</v>
      </c>
      <c r="E266" s="39">
        <v>44745</v>
      </c>
      <c r="F266" s="23" t="s">
        <v>573</v>
      </c>
      <c r="G266" s="38">
        <v>120.4</v>
      </c>
      <c r="H266" s="6" t="s">
        <v>14</v>
      </c>
      <c r="I266" s="18">
        <f t="shared" si="19"/>
        <v>22</v>
      </c>
      <c r="J266" s="19">
        <f t="shared" si="20"/>
        <v>2648.8</v>
      </c>
    </row>
    <row r="267" spans="1:10" x14ac:dyDescent="0.2">
      <c r="A267" s="6">
        <v>266</v>
      </c>
      <c r="B267" s="36" t="s">
        <v>448</v>
      </c>
      <c r="C267" s="36" t="s">
        <v>215</v>
      </c>
      <c r="D267" s="36">
        <v>255</v>
      </c>
      <c r="E267" s="39">
        <v>44751</v>
      </c>
      <c r="F267" s="23" t="s">
        <v>573</v>
      </c>
      <c r="G267" s="38">
        <v>255</v>
      </c>
      <c r="H267" s="6" t="s">
        <v>14</v>
      </c>
      <c r="I267" s="18">
        <f t="shared" si="19"/>
        <v>16</v>
      </c>
      <c r="J267" s="19">
        <f t="shared" si="20"/>
        <v>4080</v>
      </c>
    </row>
    <row r="268" spans="1:10" x14ac:dyDescent="0.2">
      <c r="A268" s="6">
        <v>267</v>
      </c>
      <c r="B268" s="36" t="s">
        <v>449</v>
      </c>
      <c r="C268" s="36" t="s">
        <v>229</v>
      </c>
      <c r="D268" s="36">
        <v>246.49</v>
      </c>
      <c r="E268" s="39">
        <v>44786</v>
      </c>
      <c r="F268" s="23" t="s">
        <v>573</v>
      </c>
      <c r="G268" s="38">
        <v>246.49</v>
      </c>
      <c r="H268" s="6" t="s">
        <v>14</v>
      </c>
      <c r="I268" s="18">
        <f t="shared" si="19"/>
        <v>-19</v>
      </c>
      <c r="J268" s="19">
        <f t="shared" si="20"/>
        <v>-4683.3100000000004</v>
      </c>
    </row>
    <row r="269" spans="1:10" x14ac:dyDescent="0.2">
      <c r="A269" s="6">
        <v>268</v>
      </c>
      <c r="B269" s="36" t="s">
        <v>450</v>
      </c>
      <c r="C269" s="36" t="s">
        <v>205</v>
      </c>
      <c r="D269" s="36">
        <v>100</v>
      </c>
      <c r="E269" s="39">
        <v>44777</v>
      </c>
      <c r="F269" s="23" t="s">
        <v>573</v>
      </c>
      <c r="G269" s="38">
        <v>100</v>
      </c>
      <c r="H269" s="6" t="s">
        <v>14</v>
      </c>
      <c r="I269" s="18">
        <f t="shared" si="19"/>
        <v>-10</v>
      </c>
      <c r="J269" s="19">
        <f t="shared" si="20"/>
        <v>-1000</v>
      </c>
    </row>
    <row r="270" spans="1:10" x14ac:dyDescent="0.2">
      <c r="A270" s="6">
        <v>269</v>
      </c>
      <c r="B270" s="36" t="s">
        <v>451</v>
      </c>
      <c r="C270" s="36" t="s">
        <v>205</v>
      </c>
      <c r="D270" s="36">
        <v>12.35</v>
      </c>
      <c r="E270" s="39">
        <v>44777</v>
      </c>
      <c r="F270" s="23" t="s">
        <v>573</v>
      </c>
      <c r="G270" s="38">
        <v>12.35</v>
      </c>
      <c r="H270" s="6" t="s">
        <v>14</v>
      </c>
      <c r="I270" s="18">
        <f t="shared" si="19"/>
        <v>-10</v>
      </c>
      <c r="J270" s="19">
        <f t="shared" si="20"/>
        <v>-123.5</v>
      </c>
    </row>
    <row r="271" spans="1:10" x14ac:dyDescent="0.2">
      <c r="A271" s="6">
        <v>270</v>
      </c>
      <c r="B271" s="36" t="s">
        <v>452</v>
      </c>
      <c r="C271" s="36" t="s">
        <v>205</v>
      </c>
      <c r="D271" s="36">
        <v>1322</v>
      </c>
      <c r="E271" s="39">
        <v>44785</v>
      </c>
      <c r="F271" s="23" t="s">
        <v>573</v>
      </c>
      <c r="G271" s="38">
        <v>1322</v>
      </c>
      <c r="H271" s="6" t="s">
        <v>14</v>
      </c>
      <c r="I271" s="18">
        <f t="shared" si="19"/>
        <v>-18</v>
      </c>
      <c r="J271" s="19">
        <f t="shared" si="20"/>
        <v>-23796</v>
      </c>
    </row>
    <row r="272" spans="1:10" x14ac:dyDescent="0.2">
      <c r="A272" s="6">
        <v>271</v>
      </c>
      <c r="B272" s="36" t="s">
        <v>453</v>
      </c>
      <c r="C272" s="36" t="s">
        <v>205</v>
      </c>
      <c r="D272" s="36">
        <v>1248.24</v>
      </c>
      <c r="E272" s="39">
        <v>44786</v>
      </c>
      <c r="F272" s="23" t="s">
        <v>573</v>
      </c>
      <c r="G272" s="38">
        <v>1248.24</v>
      </c>
      <c r="H272" s="6" t="s">
        <v>14</v>
      </c>
      <c r="I272" s="18">
        <f t="shared" si="19"/>
        <v>-19</v>
      </c>
      <c r="J272" s="19">
        <f t="shared" si="20"/>
        <v>-23716.560000000001</v>
      </c>
    </row>
    <row r="273" spans="1:10" x14ac:dyDescent="0.2">
      <c r="A273" s="6">
        <v>272</v>
      </c>
      <c r="B273" s="36" t="s">
        <v>454</v>
      </c>
      <c r="C273" s="36" t="s">
        <v>215</v>
      </c>
      <c r="D273" s="36">
        <v>3565.91</v>
      </c>
      <c r="E273" s="39">
        <v>44751</v>
      </c>
      <c r="F273" s="23" t="s">
        <v>573</v>
      </c>
      <c r="G273" s="38">
        <v>3565.91</v>
      </c>
      <c r="H273" s="6" t="s">
        <v>14</v>
      </c>
      <c r="I273" s="18">
        <f t="shared" si="19"/>
        <v>16</v>
      </c>
      <c r="J273" s="19">
        <f t="shared" si="20"/>
        <v>57054.559999999998</v>
      </c>
    </row>
    <row r="274" spans="1:10" x14ac:dyDescent="0.2">
      <c r="A274" s="6">
        <v>273</v>
      </c>
      <c r="B274" s="36" t="s">
        <v>455</v>
      </c>
      <c r="C274" s="36" t="s">
        <v>205</v>
      </c>
      <c r="D274" s="36">
        <v>3303.47</v>
      </c>
      <c r="E274" s="39">
        <v>44786</v>
      </c>
      <c r="F274" s="23" t="s">
        <v>573</v>
      </c>
      <c r="G274" s="38">
        <v>3303.47</v>
      </c>
      <c r="H274" s="6" t="s">
        <v>14</v>
      </c>
      <c r="I274" s="18">
        <f t="shared" si="19"/>
        <v>-19</v>
      </c>
      <c r="J274" s="19">
        <f t="shared" si="20"/>
        <v>-62765.929999999993</v>
      </c>
    </row>
    <row r="275" spans="1:10" x14ac:dyDescent="0.2">
      <c r="A275" s="6">
        <v>274</v>
      </c>
      <c r="B275" s="36" t="s">
        <v>456</v>
      </c>
      <c r="C275" s="36" t="s">
        <v>574</v>
      </c>
      <c r="D275" s="36">
        <v>2454</v>
      </c>
      <c r="E275" s="36" t="s">
        <v>559</v>
      </c>
      <c r="F275" s="23" t="s">
        <v>560</v>
      </c>
      <c r="G275" s="38">
        <v>2454</v>
      </c>
      <c r="H275" s="6" t="s">
        <v>14</v>
      </c>
      <c r="I275" s="18">
        <f t="shared" si="19"/>
        <v>-1</v>
      </c>
      <c r="J275" s="19">
        <f t="shared" si="20"/>
        <v>-2454</v>
      </c>
    </row>
    <row r="276" spans="1:10" x14ac:dyDescent="0.2">
      <c r="A276" s="6">
        <v>275</v>
      </c>
      <c r="B276" s="36" t="s">
        <v>457</v>
      </c>
      <c r="C276" s="36" t="s">
        <v>575</v>
      </c>
      <c r="D276" s="36">
        <v>1387.5</v>
      </c>
      <c r="E276" s="36" t="s">
        <v>576</v>
      </c>
      <c r="F276" s="23" t="s">
        <v>560</v>
      </c>
      <c r="G276" s="38">
        <v>1387.5</v>
      </c>
      <c r="H276" s="6" t="s">
        <v>14</v>
      </c>
      <c r="I276" s="18">
        <f t="shared" si="19"/>
        <v>-2</v>
      </c>
      <c r="J276" s="19">
        <f t="shared" si="20"/>
        <v>-2775</v>
      </c>
    </row>
    <row r="277" spans="1:10" x14ac:dyDescent="0.2">
      <c r="A277" s="6">
        <v>276</v>
      </c>
      <c r="B277" s="36" t="s">
        <v>458</v>
      </c>
      <c r="C277" s="36" t="s">
        <v>577</v>
      </c>
      <c r="D277" s="36">
        <v>280</v>
      </c>
      <c r="E277" s="36" t="s">
        <v>559</v>
      </c>
      <c r="F277" s="23" t="s">
        <v>560</v>
      </c>
      <c r="G277" s="38">
        <v>280</v>
      </c>
      <c r="H277" s="6" t="s">
        <v>14</v>
      </c>
      <c r="I277" s="18">
        <f t="shared" si="19"/>
        <v>-1</v>
      </c>
      <c r="J277" s="19">
        <f t="shared" si="20"/>
        <v>-280</v>
      </c>
    </row>
    <row r="278" spans="1:10" x14ac:dyDescent="0.2">
      <c r="A278" s="6">
        <v>277</v>
      </c>
      <c r="B278" s="36" t="s">
        <v>459</v>
      </c>
      <c r="C278" s="36" t="s">
        <v>211</v>
      </c>
      <c r="D278" s="36">
        <v>700</v>
      </c>
      <c r="E278" s="36" t="s">
        <v>545</v>
      </c>
      <c r="F278" s="23" t="s">
        <v>407</v>
      </c>
      <c r="G278" s="38">
        <v>700</v>
      </c>
      <c r="H278" s="6" t="s">
        <v>14</v>
      </c>
      <c r="I278" s="18">
        <f t="shared" si="19"/>
        <v>2</v>
      </c>
      <c r="J278" s="19">
        <f t="shared" si="20"/>
        <v>1400</v>
      </c>
    </row>
    <row r="279" spans="1:10" x14ac:dyDescent="0.2">
      <c r="A279" s="6">
        <v>278</v>
      </c>
      <c r="B279" s="36" t="s">
        <v>460</v>
      </c>
      <c r="C279" s="36" t="s">
        <v>534</v>
      </c>
      <c r="D279" s="38">
        <v>823.53</v>
      </c>
      <c r="E279" s="36" t="s">
        <v>534</v>
      </c>
      <c r="F279" s="23" t="s">
        <v>538</v>
      </c>
      <c r="G279" s="38">
        <v>700</v>
      </c>
      <c r="H279" s="6" t="s">
        <v>14</v>
      </c>
      <c r="I279" s="18">
        <f t="shared" si="19"/>
        <v>7</v>
      </c>
      <c r="J279" s="19">
        <f t="shared" si="20"/>
        <v>5764.71</v>
      </c>
    </row>
    <row r="280" spans="1:10" x14ac:dyDescent="0.2">
      <c r="A280" s="6">
        <v>279</v>
      </c>
      <c r="B280" s="36" t="s">
        <v>461</v>
      </c>
      <c r="C280" s="36" t="s">
        <v>578</v>
      </c>
      <c r="D280" s="36">
        <v>877.13</v>
      </c>
      <c r="E280" s="36" t="s">
        <v>360</v>
      </c>
      <c r="F280" s="23" t="s">
        <v>360</v>
      </c>
      <c r="G280" s="38">
        <v>877.13</v>
      </c>
      <c r="H280" s="6" t="s">
        <v>14</v>
      </c>
      <c r="I280" s="18">
        <f t="shared" si="19"/>
        <v>0</v>
      </c>
      <c r="J280" s="19">
        <f t="shared" si="20"/>
        <v>0</v>
      </c>
    </row>
    <row r="281" spans="1:10" x14ac:dyDescent="0.2">
      <c r="A281" s="6">
        <v>280</v>
      </c>
      <c r="B281" s="36" t="s">
        <v>462</v>
      </c>
      <c r="C281" s="36" t="s">
        <v>579</v>
      </c>
      <c r="D281" s="36">
        <v>931.86</v>
      </c>
      <c r="E281" s="36" t="s">
        <v>580</v>
      </c>
      <c r="F281" s="23" t="s">
        <v>580</v>
      </c>
      <c r="G281" s="38">
        <v>931.86</v>
      </c>
      <c r="H281" s="6" t="s">
        <v>14</v>
      </c>
      <c r="I281" s="18">
        <f t="shared" si="19"/>
        <v>0</v>
      </c>
      <c r="J281" s="19">
        <f t="shared" si="20"/>
        <v>0</v>
      </c>
    </row>
    <row r="282" spans="1:10" x14ac:dyDescent="0.2">
      <c r="A282" s="6">
        <v>281</v>
      </c>
      <c r="B282" s="36" t="s">
        <v>463</v>
      </c>
      <c r="C282" s="36" t="s">
        <v>581</v>
      </c>
      <c r="D282" s="36">
        <v>10000</v>
      </c>
      <c r="E282" s="36" t="s">
        <v>559</v>
      </c>
      <c r="F282" s="23" t="s">
        <v>560</v>
      </c>
      <c r="G282" s="38">
        <v>10000</v>
      </c>
      <c r="H282" s="6" t="s">
        <v>14</v>
      </c>
      <c r="I282" s="18">
        <f t="shared" si="19"/>
        <v>-1</v>
      </c>
      <c r="J282" s="19">
        <f t="shared" si="20"/>
        <v>-10000</v>
      </c>
    </row>
    <row r="283" spans="1:10" x14ac:dyDescent="0.2">
      <c r="A283" s="6">
        <v>282</v>
      </c>
      <c r="B283" s="36" t="s">
        <v>464</v>
      </c>
      <c r="C283" s="36" t="s">
        <v>227</v>
      </c>
      <c r="D283" s="38">
        <v>7500</v>
      </c>
      <c r="E283" s="36" t="s">
        <v>582</v>
      </c>
      <c r="F283" s="23" t="s">
        <v>538</v>
      </c>
      <c r="G283" s="38">
        <v>7500</v>
      </c>
      <c r="H283" s="6" t="s">
        <v>14</v>
      </c>
      <c r="I283" s="18">
        <f t="shared" si="19"/>
        <v>9</v>
      </c>
      <c r="J283" s="19">
        <f t="shared" si="20"/>
        <v>67500</v>
      </c>
    </row>
    <row r="284" spans="1:10" x14ac:dyDescent="0.2">
      <c r="A284" s="6">
        <v>283</v>
      </c>
      <c r="B284" s="36" t="s">
        <v>465</v>
      </c>
      <c r="C284" s="36" t="s">
        <v>583</v>
      </c>
      <c r="D284" s="36">
        <v>1681.38</v>
      </c>
      <c r="E284" s="36" t="s">
        <v>559</v>
      </c>
      <c r="F284" s="23" t="s">
        <v>560</v>
      </c>
      <c r="G284" s="38">
        <v>1681.38</v>
      </c>
      <c r="H284" s="6" t="s">
        <v>14</v>
      </c>
      <c r="I284" s="18">
        <f t="shared" si="19"/>
        <v>-1</v>
      </c>
      <c r="J284" s="19">
        <f t="shared" si="20"/>
        <v>-1681.38</v>
      </c>
    </row>
    <row r="285" spans="1:10" x14ac:dyDescent="0.2">
      <c r="A285" s="6">
        <v>284</v>
      </c>
      <c r="B285" s="36" t="s">
        <v>466</v>
      </c>
      <c r="C285" s="36" t="s">
        <v>205</v>
      </c>
      <c r="D285" s="36">
        <v>1504.25</v>
      </c>
      <c r="E285" s="36" t="s">
        <v>584</v>
      </c>
      <c r="F285" s="23" t="s">
        <v>534</v>
      </c>
      <c r="G285" s="38">
        <v>1504.25</v>
      </c>
      <c r="H285" s="6" t="s">
        <v>14</v>
      </c>
      <c r="I285" s="18">
        <f t="shared" si="19"/>
        <v>-1</v>
      </c>
      <c r="J285" s="19">
        <f t="shared" si="20"/>
        <v>-1504.25</v>
      </c>
    </row>
    <row r="286" spans="1:10" x14ac:dyDescent="0.2">
      <c r="A286" s="6">
        <v>285</v>
      </c>
      <c r="B286" s="36" t="s">
        <v>467</v>
      </c>
      <c r="C286" s="36" t="s">
        <v>541</v>
      </c>
      <c r="D286" s="36">
        <v>1504.25</v>
      </c>
      <c r="E286" s="36" t="s">
        <v>535</v>
      </c>
      <c r="F286" s="23" t="s">
        <v>536</v>
      </c>
      <c r="G286" s="38">
        <v>1504.25</v>
      </c>
      <c r="H286" s="6" t="s">
        <v>14</v>
      </c>
      <c r="I286" s="18">
        <f t="shared" si="19"/>
        <v>1</v>
      </c>
      <c r="J286" s="19">
        <f t="shared" si="20"/>
        <v>1504.25</v>
      </c>
    </row>
    <row r="287" spans="1:10" x14ac:dyDescent="0.2">
      <c r="A287" s="6">
        <v>286</v>
      </c>
      <c r="B287" s="36" t="s">
        <v>468</v>
      </c>
      <c r="C287" s="36" t="s">
        <v>215</v>
      </c>
      <c r="D287" s="36">
        <v>1504.25</v>
      </c>
      <c r="E287" s="36" t="s">
        <v>205</v>
      </c>
      <c r="F287" s="23" t="s">
        <v>276</v>
      </c>
      <c r="G287" s="38">
        <v>1504.25</v>
      </c>
      <c r="H287" s="6" t="s">
        <v>14</v>
      </c>
      <c r="I287" s="18">
        <f t="shared" si="19"/>
        <v>1</v>
      </c>
      <c r="J287" s="19">
        <f t="shared" si="20"/>
        <v>1504.25</v>
      </c>
    </row>
    <row r="288" spans="1:10" x14ac:dyDescent="0.2">
      <c r="A288" s="6">
        <v>287</v>
      </c>
      <c r="B288" s="36" t="s">
        <v>469</v>
      </c>
      <c r="C288" s="36" t="s">
        <v>397</v>
      </c>
      <c r="D288" s="36">
        <v>198.25</v>
      </c>
      <c r="E288" s="39">
        <v>44825</v>
      </c>
      <c r="F288" s="23" t="s">
        <v>585</v>
      </c>
      <c r="G288" s="38">
        <v>138.85</v>
      </c>
      <c r="H288" s="6" t="s">
        <v>14</v>
      </c>
      <c r="I288" s="18">
        <f t="shared" si="19"/>
        <v>1</v>
      </c>
      <c r="J288" s="19">
        <f t="shared" si="20"/>
        <v>198.25</v>
      </c>
    </row>
    <row r="289" spans="1:10" x14ac:dyDescent="0.2">
      <c r="A289" s="6">
        <v>288</v>
      </c>
      <c r="B289" s="36" t="s">
        <v>470</v>
      </c>
      <c r="C289" s="36" t="s">
        <v>583</v>
      </c>
      <c r="D289" s="36">
        <v>240</v>
      </c>
      <c r="E289" s="36" t="s">
        <v>559</v>
      </c>
      <c r="F289" s="23" t="s">
        <v>560</v>
      </c>
      <c r="G289" s="38">
        <v>240</v>
      </c>
      <c r="H289" s="6" t="s">
        <v>14</v>
      </c>
      <c r="I289" s="18">
        <f t="shared" si="19"/>
        <v>-1</v>
      </c>
      <c r="J289" s="19">
        <f t="shared" si="20"/>
        <v>-240</v>
      </c>
    </row>
    <row r="290" spans="1:10" x14ac:dyDescent="0.2">
      <c r="A290" s="6">
        <v>289</v>
      </c>
      <c r="B290" s="36" t="s">
        <v>471</v>
      </c>
      <c r="C290" s="36" t="s">
        <v>535</v>
      </c>
      <c r="D290" s="36">
        <v>205.42</v>
      </c>
      <c r="E290" s="36" t="s">
        <v>586</v>
      </c>
      <c r="F290" s="23" t="s">
        <v>586</v>
      </c>
      <c r="G290" s="38">
        <v>205.42</v>
      </c>
      <c r="H290" s="6" t="s">
        <v>14</v>
      </c>
      <c r="I290" s="18">
        <f t="shared" si="19"/>
        <v>0</v>
      </c>
      <c r="J290" s="19">
        <f t="shared" si="20"/>
        <v>0</v>
      </c>
    </row>
    <row r="291" spans="1:10" x14ac:dyDescent="0.2">
      <c r="A291" s="6">
        <v>290</v>
      </c>
      <c r="B291" s="36" t="s">
        <v>472</v>
      </c>
      <c r="C291" s="36" t="s">
        <v>205</v>
      </c>
      <c r="D291" s="36">
        <v>242</v>
      </c>
      <c r="E291" s="36" t="s">
        <v>541</v>
      </c>
      <c r="F291" s="23" t="s">
        <v>587</v>
      </c>
      <c r="G291" s="38">
        <v>242</v>
      </c>
      <c r="H291" s="6" t="s">
        <v>14</v>
      </c>
      <c r="I291" s="18">
        <f t="shared" si="19"/>
        <v>1</v>
      </c>
      <c r="J291" s="19">
        <f t="shared" si="20"/>
        <v>242</v>
      </c>
    </row>
    <row r="292" spans="1:10" x14ac:dyDescent="0.2">
      <c r="A292" s="6">
        <v>291</v>
      </c>
      <c r="B292" s="36" t="s">
        <v>473</v>
      </c>
      <c r="C292" s="36" t="s">
        <v>553</v>
      </c>
      <c r="D292" s="36">
        <v>16746.79</v>
      </c>
      <c r="E292" s="36" t="s">
        <v>580</v>
      </c>
      <c r="F292" s="23" t="s">
        <v>573</v>
      </c>
      <c r="G292" s="38">
        <v>16746.79</v>
      </c>
      <c r="H292" s="6" t="s">
        <v>14</v>
      </c>
      <c r="I292" s="18">
        <f t="shared" si="19"/>
        <v>-17</v>
      </c>
      <c r="J292" s="19">
        <f t="shared" si="20"/>
        <v>-284695.43</v>
      </c>
    </row>
    <row r="293" spans="1:10" x14ac:dyDescent="0.2">
      <c r="A293" s="6">
        <v>292</v>
      </c>
      <c r="B293" s="36" t="s">
        <v>474</v>
      </c>
      <c r="C293" s="36" t="s">
        <v>553</v>
      </c>
      <c r="D293" s="36">
        <v>4750</v>
      </c>
      <c r="E293" s="36" t="s">
        <v>580</v>
      </c>
      <c r="F293" s="23" t="s">
        <v>407</v>
      </c>
      <c r="G293" s="38">
        <v>4750</v>
      </c>
      <c r="H293" s="6" t="s">
        <v>14</v>
      </c>
      <c r="I293" s="18">
        <f t="shared" si="19"/>
        <v>-20</v>
      </c>
      <c r="J293" s="19">
        <f t="shared" si="20"/>
        <v>-95000</v>
      </c>
    </row>
    <row r="294" spans="1:10" x14ac:dyDescent="0.2">
      <c r="A294" s="6">
        <v>293</v>
      </c>
      <c r="B294" s="36" t="s">
        <v>475</v>
      </c>
      <c r="C294" s="36" t="s">
        <v>301</v>
      </c>
      <c r="D294" s="36">
        <v>77472.05</v>
      </c>
      <c r="E294" s="36" t="s">
        <v>555</v>
      </c>
      <c r="F294" s="23" t="s">
        <v>555</v>
      </c>
      <c r="G294" s="38">
        <v>77472.05</v>
      </c>
      <c r="H294" s="6" t="s">
        <v>14</v>
      </c>
      <c r="I294" s="18">
        <f t="shared" si="19"/>
        <v>0</v>
      </c>
      <c r="J294" s="19">
        <f t="shared" si="20"/>
        <v>0</v>
      </c>
    </row>
    <row r="295" spans="1:10" x14ac:dyDescent="0.2">
      <c r="A295" s="6">
        <v>294</v>
      </c>
      <c r="B295" s="36" t="s">
        <v>476</v>
      </c>
      <c r="C295" s="36" t="s">
        <v>302</v>
      </c>
      <c r="D295" s="36">
        <v>3900</v>
      </c>
      <c r="E295" s="36" t="s">
        <v>228</v>
      </c>
      <c r="F295" s="23" t="s">
        <v>545</v>
      </c>
      <c r="G295" s="38">
        <v>3900</v>
      </c>
      <c r="H295" s="6" t="s">
        <v>14</v>
      </c>
      <c r="I295" s="18">
        <f t="shared" ref="I295:I354" si="21">F295-E295</f>
        <v>5</v>
      </c>
      <c r="J295" s="19">
        <f t="shared" ref="J295:J354" si="22">I295*D295</f>
        <v>19500</v>
      </c>
    </row>
    <row r="296" spans="1:10" x14ac:dyDescent="0.2">
      <c r="A296" s="6">
        <v>295</v>
      </c>
      <c r="B296" s="36" t="s">
        <v>477</v>
      </c>
      <c r="C296" s="36" t="s">
        <v>550</v>
      </c>
      <c r="D296" s="36">
        <v>1400</v>
      </c>
      <c r="E296" s="36" t="s">
        <v>588</v>
      </c>
      <c r="F296" s="23" t="s">
        <v>589</v>
      </c>
      <c r="G296" s="38">
        <v>1400</v>
      </c>
      <c r="H296" s="6" t="s">
        <v>14</v>
      </c>
      <c r="I296" s="18">
        <f t="shared" si="21"/>
        <v>-22</v>
      </c>
      <c r="J296" s="19">
        <f t="shared" si="22"/>
        <v>-30800</v>
      </c>
    </row>
    <row r="297" spans="1:10" x14ac:dyDescent="0.2">
      <c r="A297" s="6">
        <v>296</v>
      </c>
      <c r="B297" s="36" t="s">
        <v>478</v>
      </c>
      <c r="C297" s="36" t="s">
        <v>590</v>
      </c>
      <c r="D297" s="36">
        <v>1000</v>
      </c>
      <c r="E297" s="36" t="s">
        <v>540</v>
      </c>
      <c r="F297" s="23" t="s">
        <v>557</v>
      </c>
      <c r="G297" s="38">
        <v>1000</v>
      </c>
      <c r="H297" s="6" t="s">
        <v>14</v>
      </c>
      <c r="I297" s="18">
        <f t="shared" si="21"/>
        <v>-2</v>
      </c>
      <c r="J297" s="19">
        <f t="shared" si="22"/>
        <v>-2000</v>
      </c>
    </row>
    <row r="298" spans="1:10" x14ac:dyDescent="0.2">
      <c r="A298" s="6">
        <v>297</v>
      </c>
      <c r="B298" s="36" t="s">
        <v>479</v>
      </c>
      <c r="C298" s="36" t="s">
        <v>591</v>
      </c>
      <c r="D298" s="36">
        <v>236.5</v>
      </c>
      <c r="E298" s="36" t="s">
        <v>559</v>
      </c>
      <c r="F298" s="23" t="s">
        <v>560</v>
      </c>
      <c r="G298" s="38">
        <v>236.5</v>
      </c>
      <c r="H298" s="6" t="s">
        <v>14</v>
      </c>
      <c r="I298" s="18">
        <f t="shared" si="21"/>
        <v>-1</v>
      </c>
      <c r="J298" s="19">
        <f t="shared" si="22"/>
        <v>-236.5</v>
      </c>
    </row>
    <row r="299" spans="1:10" x14ac:dyDescent="0.2">
      <c r="A299" s="6">
        <v>298</v>
      </c>
      <c r="B299" s="36" t="s">
        <v>480</v>
      </c>
      <c r="C299" s="36" t="s">
        <v>592</v>
      </c>
      <c r="D299" s="38">
        <v>41.48</v>
      </c>
      <c r="E299" s="39">
        <v>44836</v>
      </c>
      <c r="F299" s="23" t="s">
        <v>586</v>
      </c>
      <c r="G299" s="38">
        <v>41.48</v>
      </c>
      <c r="H299" s="6" t="s">
        <v>14</v>
      </c>
      <c r="I299" s="18">
        <f t="shared" si="21"/>
        <v>-2</v>
      </c>
      <c r="J299" s="19">
        <f t="shared" si="22"/>
        <v>-82.96</v>
      </c>
    </row>
    <row r="300" spans="1:10" x14ac:dyDescent="0.2">
      <c r="A300" s="6">
        <v>299</v>
      </c>
      <c r="B300" s="36" t="s">
        <v>481</v>
      </c>
      <c r="C300" s="36" t="s">
        <v>566</v>
      </c>
      <c r="D300" s="38">
        <v>41.48</v>
      </c>
      <c r="E300" s="39">
        <v>44806</v>
      </c>
      <c r="F300" s="23" t="s">
        <v>535</v>
      </c>
      <c r="G300" s="38">
        <v>41.48</v>
      </c>
      <c r="H300" s="6" t="s">
        <v>14</v>
      </c>
      <c r="I300" s="18">
        <f t="shared" si="21"/>
        <v>-2</v>
      </c>
      <c r="J300" s="19">
        <f t="shared" si="22"/>
        <v>-82.96</v>
      </c>
    </row>
    <row r="301" spans="1:10" x14ac:dyDescent="0.2">
      <c r="A301" s="6">
        <v>300</v>
      </c>
      <c r="B301" s="36" t="s">
        <v>482</v>
      </c>
      <c r="C301" s="36" t="s">
        <v>593</v>
      </c>
      <c r="D301" s="38">
        <v>41.48</v>
      </c>
      <c r="E301" s="39">
        <v>44775</v>
      </c>
      <c r="F301" s="23" t="s">
        <v>541</v>
      </c>
      <c r="G301" s="38">
        <v>41.48</v>
      </c>
      <c r="H301" s="6" t="s">
        <v>14</v>
      </c>
      <c r="I301" s="18">
        <f t="shared" si="21"/>
        <v>-2</v>
      </c>
      <c r="J301" s="19">
        <f t="shared" si="22"/>
        <v>-82.96</v>
      </c>
    </row>
    <row r="302" spans="1:10" x14ac:dyDescent="0.2">
      <c r="A302" s="6">
        <v>301</v>
      </c>
      <c r="B302" s="36" t="s">
        <v>483</v>
      </c>
      <c r="C302" s="36" t="s">
        <v>205</v>
      </c>
      <c r="D302" s="36">
        <v>75</v>
      </c>
      <c r="E302" s="36" t="s">
        <v>541</v>
      </c>
      <c r="F302" s="23" t="s">
        <v>534</v>
      </c>
      <c r="G302" s="38">
        <v>75</v>
      </c>
      <c r="H302" s="6" t="s">
        <v>14</v>
      </c>
      <c r="I302" s="18">
        <f t="shared" si="21"/>
        <v>-2</v>
      </c>
      <c r="J302" s="19">
        <f t="shared" si="22"/>
        <v>-150</v>
      </c>
    </row>
    <row r="303" spans="1:10" x14ac:dyDescent="0.2">
      <c r="A303" s="6">
        <v>302</v>
      </c>
      <c r="B303" s="36" t="s">
        <v>484</v>
      </c>
      <c r="C303" s="36" t="s">
        <v>245</v>
      </c>
      <c r="D303" s="38">
        <v>4160</v>
      </c>
      <c r="E303" s="39">
        <v>44817</v>
      </c>
      <c r="F303" s="23" t="s">
        <v>589</v>
      </c>
      <c r="G303" s="38">
        <v>2080</v>
      </c>
      <c r="H303" s="6" t="s">
        <v>14</v>
      </c>
      <c r="I303" s="18">
        <f t="shared" si="21"/>
        <v>3</v>
      </c>
      <c r="J303" s="19">
        <f t="shared" si="22"/>
        <v>12480</v>
      </c>
    </row>
    <row r="304" spans="1:10" x14ac:dyDescent="0.2">
      <c r="A304" s="6">
        <v>303</v>
      </c>
      <c r="B304" s="36" t="s">
        <v>485</v>
      </c>
      <c r="C304" s="36" t="s">
        <v>548</v>
      </c>
      <c r="D304" s="36">
        <v>300</v>
      </c>
      <c r="E304" s="36" t="s">
        <v>552</v>
      </c>
      <c r="F304" s="23" t="s">
        <v>538</v>
      </c>
      <c r="G304" s="38">
        <v>300</v>
      </c>
      <c r="H304" s="6" t="s">
        <v>14</v>
      </c>
      <c r="I304" s="18">
        <f t="shared" si="21"/>
        <v>-9</v>
      </c>
      <c r="J304" s="19">
        <f t="shared" si="22"/>
        <v>-2700</v>
      </c>
    </row>
    <row r="305" spans="1:10" x14ac:dyDescent="0.2">
      <c r="A305" s="6">
        <v>304</v>
      </c>
      <c r="B305" s="36" t="s">
        <v>486</v>
      </c>
      <c r="C305" s="36" t="s">
        <v>594</v>
      </c>
      <c r="D305" s="36">
        <v>825</v>
      </c>
      <c r="E305" s="36" t="s">
        <v>535</v>
      </c>
      <c r="F305" s="23" t="s">
        <v>536</v>
      </c>
      <c r="G305" s="38">
        <v>825</v>
      </c>
      <c r="H305" s="6" t="s">
        <v>14</v>
      </c>
      <c r="I305" s="18">
        <f t="shared" si="21"/>
        <v>1</v>
      </c>
      <c r="J305" s="19">
        <f t="shared" si="22"/>
        <v>825</v>
      </c>
    </row>
    <row r="306" spans="1:10" x14ac:dyDescent="0.2">
      <c r="A306" s="6">
        <v>305</v>
      </c>
      <c r="B306" s="36" t="s">
        <v>487</v>
      </c>
      <c r="C306" s="36" t="s">
        <v>201</v>
      </c>
      <c r="D306" s="36">
        <v>300</v>
      </c>
      <c r="E306" s="39">
        <v>44771</v>
      </c>
      <c r="F306" s="23" t="s">
        <v>538</v>
      </c>
      <c r="G306" s="38">
        <v>300</v>
      </c>
      <c r="H306" s="6" t="s">
        <v>14</v>
      </c>
      <c r="I306" s="18">
        <f t="shared" si="21"/>
        <v>7</v>
      </c>
      <c r="J306" s="19">
        <f t="shared" si="22"/>
        <v>2100</v>
      </c>
    </row>
    <row r="307" spans="1:10" x14ac:dyDescent="0.2">
      <c r="A307" s="6">
        <v>306</v>
      </c>
      <c r="B307" s="36" t="s">
        <v>488</v>
      </c>
      <c r="C307" s="36" t="s">
        <v>545</v>
      </c>
      <c r="D307" s="36">
        <v>500</v>
      </c>
      <c r="E307" s="36" t="s">
        <v>544</v>
      </c>
      <c r="F307" s="23" t="s">
        <v>544</v>
      </c>
      <c r="G307" s="38">
        <v>500</v>
      </c>
      <c r="H307" s="6" t="s">
        <v>14</v>
      </c>
      <c r="I307" s="18">
        <f t="shared" si="21"/>
        <v>0</v>
      </c>
      <c r="J307" s="19">
        <f t="shared" si="22"/>
        <v>0</v>
      </c>
    </row>
    <row r="308" spans="1:10" x14ac:dyDescent="0.2">
      <c r="A308" s="6">
        <v>307</v>
      </c>
      <c r="B308" s="36" t="s">
        <v>489</v>
      </c>
      <c r="C308" s="36" t="s">
        <v>566</v>
      </c>
      <c r="D308" s="36">
        <v>570</v>
      </c>
      <c r="E308" s="36" t="s">
        <v>535</v>
      </c>
      <c r="F308" s="23" t="s">
        <v>536</v>
      </c>
      <c r="G308" s="38">
        <v>570</v>
      </c>
      <c r="H308" s="6" t="s">
        <v>14</v>
      </c>
      <c r="I308" s="18">
        <f t="shared" si="21"/>
        <v>1</v>
      </c>
      <c r="J308" s="19">
        <f t="shared" si="22"/>
        <v>570</v>
      </c>
    </row>
    <row r="309" spans="1:10" x14ac:dyDescent="0.2">
      <c r="A309" s="6">
        <v>308</v>
      </c>
      <c r="B309" s="36" t="s">
        <v>490</v>
      </c>
      <c r="C309" s="36" t="s">
        <v>583</v>
      </c>
      <c r="D309" s="36">
        <v>1350</v>
      </c>
      <c r="E309" s="36" t="s">
        <v>559</v>
      </c>
      <c r="F309" s="23" t="s">
        <v>560</v>
      </c>
      <c r="G309" s="38">
        <v>1150</v>
      </c>
      <c r="H309" s="6" t="s">
        <v>14</v>
      </c>
      <c r="I309" s="18">
        <f t="shared" si="21"/>
        <v>-1</v>
      </c>
      <c r="J309" s="19">
        <f t="shared" si="22"/>
        <v>-1350</v>
      </c>
    </row>
    <row r="310" spans="1:10" x14ac:dyDescent="0.2">
      <c r="A310" s="6">
        <v>309</v>
      </c>
      <c r="B310" s="36" t="s">
        <v>491</v>
      </c>
      <c r="C310" s="36" t="s">
        <v>583</v>
      </c>
      <c r="D310" s="36">
        <v>450</v>
      </c>
      <c r="E310" s="36" t="s">
        <v>559</v>
      </c>
      <c r="F310" s="23" t="s">
        <v>560</v>
      </c>
      <c r="G310" s="38">
        <v>450</v>
      </c>
      <c r="H310" s="6" t="s">
        <v>14</v>
      </c>
      <c r="I310" s="18">
        <f t="shared" si="21"/>
        <v>-1</v>
      </c>
      <c r="J310" s="19">
        <f t="shared" si="22"/>
        <v>-450</v>
      </c>
    </row>
    <row r="311" spans="1:10" x14ac:dyDescent="0.2">
      <c r="A311" s="6">
        <v>310</v>
      </c>
      <c r="B311" s="36" t="s">
        <v>492</v>
      </c>
      <c r="C311" s="36" t="s">
        <v>595</v>
      </c>
      <c r="D311" s="36">
        <v>162.5</v>
      </c>
      <c r="E311" s="36" t="s">
        <v>559</v>
      </c>
      <c r="F311" s="23" t="s">
        <v>560</v>
      </c>
      <c r="G311" s="38">
        <v>162.5</v>
      </c>
      <c r="H311" s="6" t="s">
        <v>14</v>
      </c>
      <c r="I311" s="18">
        <f t="shared" si="21"/>
        <v>-1</v>
      </c>
      <c r="J311" s="19">
        <f t="shared" si="22"/>
        <v>-162.5</v>
      </c>
    </row>
    <row r="312" spans="1:10" x14ac:dyDescent="0.2">
      <c r="A312" s="6">
        <v>311</v>
      </c>
      <c r="B312" s="36" t="s">
        <v>493</v>
      </c>
      <c r="C312" s="36" t="s">
        <v>211</v>
      </c>
      <c r="D312" s="36">
        <v>162.5</v>
      </c>
      <c r="E312" s="36" t="s">
        <v>545</v>
      </c>
      <c r="F312" s="23" t="s">
        <v>538</v>
      </c>
      <c r="G312" s="38">
        <v>162.5</v>
      </c>
      <c r="H312" s="6" t="s">
        <v>14</v>
      </c>
      <c r="I312" s="18">
        <f t="shared" si="21"/>
        <v>16</v>
      </c>
      <c r="J312" s="19">
        <f t="shared" si="22"/>
        <v>2600</v>
      </c>
    </row>
    <row r="313" spans="1:10" x14ac:dyDescent="0.2">
      <c r="A313" s="6">
        <v>312</v>
      </c>
      <c r="B313" s="36" t="s">
        <v>494</v>
      </c>
      <c r="C313" s="36" t="s">
        <v>596</v>
      </c>
      <c r="D313" s="36">
        <v>260</v>
      </c>
      <c r="E313" s="36" t="s">
        <v>559</v>
      </c>
      <c r="F313" s="23" t="s">
        <v>560</v>
      </c>
      <c r="G313" s="38">
        <v>260</v>
      </c>
      <c r="H313" s="6" t="s">
        <v>14</v>
      </c>
      <c r="I313" s="18">
        <f t="shared" si="21"/>
        <v>-1</v>
      </c>
      <c r="J313" s="19">
        <f t="shared" si="22"/>
        <v>-260</v>
      </c>
    </row>
    <row r="314" spans="1:10" x14ac:dyDescent="0.2">
      <c r="A314" s="6">
        <v>313</v>
      </c>
      <c r="B314" s="36" t="s">
        <v>495</v>
      </c>
      <c r="C314" s="36" t="s">
        <v>204</v>
      </c>
      <c r="D314" s="36">
        <v>260</v>
      </c>
      <c r="E314" s="36" t="s">
        <v>541</v>
      </c>
      <c r="F314" s="23" t="s">
        <v>534</v>
      </c>
      <c r="G314" s="38">
        <v>260</v>
      </c>
      <c r="H314" s="6" t="s">
        <v>14</v>
      </c>
      <c r="I314" s="18">
        <f t="shared" si="21"/>
        <v>-2</v>
      </c>
      <c r="J314" s="19">
        <f t="shared" si="22"/>
        <v>-520</v>
      </c>
    </row>
    <row r="315" spans="1:10" x14ac:dyDescent="0.2">
      <c r="A315" s="6">
        <v>314</v>
      </c>
      <c r="B315" s="36" t="s">
        <v>496</v>
      </c>
      <c r="C315" s="36" t="s">
        <v>302</v>
      </c>
      <c r="D315" s="36">
        <v>163.19999999999999</v>
      </c>
      <c r="E315" s="36" t="s">
        <v>228</v>
      </c>
      <c r="F315" s="23" t="s">
        <v>597</v>
      </c>
      <c r="G315" s="38">
        <v>163.19999999999999</v>
      </c>
      <c r="H315" s="6" t="s">
        <v>14</v>
      </c>
      <c r="I315" s="18">
        <f t="shared" si="21"/>
        <v>4</v>
      </c>
      <c r="J315" s="19">
        <f t="shared" si="22"/>
        <v>652.79999999999995</v>
      </c>
    </row>
    <row r="316" spans="1:10" x14ac:dyDescent="0.2">
      <c r="A316" s="6">
        <v>315</v>
      </c>
      <c r="B316" s="36" t="s">
        <v>497</v>
      </c>
      <c r="C316" s="36" t="s">
        <v>228</v>
      </c>
      <c r="D316" s="36">
        <v>152</v>
      </c>
      <c r="E316" s="36" t="s">
        <v>552</v>
      </c>
      <c r="F316" s="23" t="s">
        <v>598</v>
      </c>
      <c r="G316" s="38">
        <v>152</v>
      </c>
      <c r="H316" s="6" t="s">
        <v>14</v>
      </c>
      <c r="I316" s="18">
        <f t="shared" si="21"/>
        <v>4</v>
      </c>
      <c r="J316" s="19">
        <f t="shared" si="22"/>
        <v>608</v>
      </c>
    </row>
    <row r="317" spans="1:10" x14ac:dyDescent="0.2">
      <c r="A317" s="6">
        <v>316</v>
      </c>
      <c r="B317" s="36" t="s">
        <v>498</v>
      </c>
      <c r="C317" s="36" t="s">
        <v>599</v>
      </c>
      <c r="D317" s="36">
        <v>199</v>
      </c>
      <c r="E317" s="36" t="s">
        <v>563</v>
      </c>
      <c r="F317" s="23" t="s">
        <v>563</v>
      </c>
      <c r="G317" s="38">
        <v>199</v>
      </c>
      <c r="H317" s="6" t="s">
        <v>14</v>
      </c>
      <c r="I317" s="18">
        <f t="shared" si="21"/>
        <v>0</v>
      </c>
      <c r="J317" s="19">
        <f t="shared" si="22"/>
        <v>0</v>
      </c>
    </row>
    <row r="318" spans="1:10" x14ac:dyDescent="0.2">
      <c r="A318" s="6">
        <v>317</v>
      </c>
      <c r="B318" s="36" t="s">
        <v>499</v>
      </c>
      <c r="C318" s="36" t="s">
        <v>600</v>
      </c>
      <c r="D318" s="36">
        <v>136</v>
      </c>
      <c r="E318" s="36" t="s">
        <v>546</v>
      </c>
      <c r="F318" s="23" t="s">
        <v>547</v>
      </c>
      <c r="G318" s="38">
        <v>136</v>
      </c>
      <c r="H318" s="6" t="s">
        <v>14</v>
      </c>
      <c r="I318" s="18">
        <f t="shared" si="21"/>
        <v>4</v>
      </c>
      <c r="J318" s="19">
        <f t="shared" si="22"/>
        <v>544</v>
      </c>
    </row>
    <row r="319" spans="1:10" x14ac:dyDescent="0.2">
      <c r="A319" s="6">
        <v>318</v>
      </c>
      <c r="B319" s="36" t="s">
        <v>500</v>
      </c>
      <c r="C319" s="36" t="s">
        <v>599</v>
      </c>
      <c r="D319" s="36">
        <v>347</v>
      </c>
      <c r="E319" s="36" t="s">
        <v>538</v>
      </c>
      <c r="F319" s="23" t="s">
        <v>538</v>
      </c>
      <c r="G319" s="38">
        <v>347</v>
      </c>
      <c r="H319" s="6" t="s">
        <v>14</v>
      </c>
      <c r="I319" s="18">
        <f t="shared" si="21"/>
        <v>0</v>
      </c>
      <c r="J319" s="19">
        <f t="shared" si="22"/>
        <v>0</v>
      </c>
    </row>
    <row r="320" spans="1:10" x14ac:dyDescent="0.2">
      <c r="A320" s="6">
        <v>319</v>
      </c>
      <c r="B320" s="36" t="s">
        <v>501</v>
      </c>
      <c r="C320" s="36" t="s">
        <v>569</v>
      </c>
      <c r="D320" s="36">
        <v>187.5</v>
      </c>
      <c r="E320" s="36" t="s">
        <v>535</v>
      </c>
      <c r="F320" s="23" t="s">
        <v>536</v>
      </c>
      <c r="G320" s="38">
        <v>187.5</v>
      </c>
      <c r="H320" s="6" t="s">
        <v>14</v>
      </c>
      <c r="I320" s="18">
        <f t="shared" si="21"/>
        <v>1</v>
      </c>
      <c r="J320" s="19">
        <f t="shared" si="22"/>
        <v>187.5</v>
      </c>
    </row>
    <row r="321" spans="1:10" x14ac:dyDescent="0.2">
      <c r="A321" s="6">
        <v>320</v>
      </c>
      <c r="B321" s="36" t="s">
        <v>138</v>
      </c>
      <c r="C321" s="36" t="s">
        <v>204</v>
      </c>
      <c r="D321" s="36">
        <v>8500</v>
      </c>
      <c r="E321" s="36" t="s">
        <v>545</v>
      </c>
      <c r="F321" s="23" t="s">
        <v>407</v>
      </c>
      <c r="G321" s="38">
        <v>8500</v>
      </c>
      <c r="H321" s="6" t="s">
        <v>14</v>
      </c>
      <c r="I321" s="18">
        <f t="shared" si="21"/>
        <v>2</v>
      </c>
      <c r="J321" s="19">
        <f t="shared" si="22"/>
        <v>17000</v>
      </c>
    </row>
    <row r="322" spans="1:10" x14ac:dyDescent="0.2">
      <c r="A322" s="6">
        <v>321</v>
      </c>
      <c r="B322" s="36" t="s">
        <v>502</v>
      </c>
      <c r="C322" s="36" t="s">
        <v>601</v>
      </c>
      <c r="D322" s="36">
        <v>2508</v>
      </c>
      <c r="E322" s="36" t="s">
        <v>602</v>
      </c>
      <c r="F322" s="23" t="s">
        <v>560</v>
      </c>
      <c r="G322" s="38">
        <v>2112.67</v>
      </c>
      <c r="H322" s="6" t="s">
        <v>14</v>
      </c>
      <c r="I322" s="18">
        <f t="shared" si="21"/>
        <v>-32</v>
      </c>
      <c r="J322" s="19">
        <f t="shared" si="22"/>
        <v>-80256</v>
      </c>
    </row>
    <row r="323" spans="1:10" x14ac:dyDescent="0.2">
      <c r="A323" s="6">
        <v>322</v>
      </c>
      <c r="B323" s="36" t="s">
        <v>503</v>
      </c>
      <c r="C323" s="36" t="s">
        <v>299</v>
      </c>
      <c r="D323" s="38">
        <v>1628.29</v>
      </c>
      <c r="E323" s="39">
        <v>44754</v>
      </c>
      <c r="F323" s="23" t="s">
        <v>407</v>
      </c>
      <c r="G323" s="38">
        <v>1371.62</v>
      </c>
      <c r="H323" s="6" t="s">
        <v>14</v>
      </c>
      <c r="I323" s="18">
        <f t="shared" si="21"/>
        <v>10</v>
      </c>
      <c r="J323" s="19">
        <f t="shared" si="22"/>
        <v>16282.9</v>
      </c>
    </row>
    <row r="324" spans="1:10" x14ac:dyDescent="0.2">
      <c r="A324" s="6">
        <v>323</v>
      </c>
      <c r="B324" s="36" t="s">
        <v>504</v>
      </c>
      <c r="C324" s="36" t="s">
        <v>537</v>
      </c>
      <c r="D324" s="36">
        <v>1628.29</v>
      </c>
      <c r="E324" s="36" t="s">
        <v>538</v>
      </c>
      <c r="F324" s="23" t="s">
        <v>538</v>
      </c>
      <c r="G324" s="38">
        <v>1371.62</v>
      </c>
      <c r="H324" s="6" t="s">
        <v>14</v>
      </c>
      <c r="I324" s="18">
        <f t="shared" si="21"/>
        <v>0</v>
      </c>
      <c r="J324" s="19">
        <f t="shared" si="22"/>
        <v>0</v>
      </c>
    </row>
    <row r="325" spans="1:10" x14ac:dyDescent="0.2">
      <c r="A325" s="6">
        <v>324</v>
      </c>
      <c r="B325" s="36" t="s">
        <v>505</v>
      </c>
      <c r="C325" s="36" t="s">
        <v>548</v>
      </c>
      <c r="D325" s="36">
        <v>300</v>
      </c>
      <c r="E325" s="36" t="s">
        <v>548</v>
      </c>
      <c r="F325" s="23" t="s">
        <v>276</v>
      </c>
      <c r="G325" s="38">
        <v>300</v>
      </c>
      <c r="H325" s="6" t="s">
        <v>14</v>
      </c>
      <c r="I325" s="18">
        <f t="shared" si="21"/>
        <v>17</v>
      </c>
      <c r="J325" s="19">
        <f t="shared" si="22"/>
        <v>5100</v>
      </c>
    </row>
    <row r="326" spans="1:10" x14ac:dyDescent="0.2">
      <c r="A326" s="6">
        <v>325</v>
      </c>
      <c r="B326" s="36" t="s">
        <v>506</v>
      </c>
      <c r="C326" s="36" t="s">
        <v>279</v>
      </c>
      <c r="D326" s="36">
        <v>628.48</v>
      </c>
      <c r="E326" s="36" t="s">
        <v>407</v>
      </c>
      <c r="F326" s="23" t="s">
        <v>545</v>
      </c>
      <c r="G326" s="38">
        <v>551.67999999999995</v>
      </c>
      <c r="H326" s="6" t="s">
        <v>14</v>
      </c>
      <c r="I326" s="18">
        <f t="shared" si="21"/>
        <v>-2</v>
      </c>
      <c r="J326" s="19">
        <f t="shared" si="22"/>
        <v>-1256.96</v>
      </c>
    </row>
    <row r="327" spans="1:10" x14ac:dyDescent="0.2">
      <c r="A327" s="6">
        <v>326</v>
      </c>
      <c r="B327" s="36" t="s">
        <v>507</v>
      </c>
      <c r="C327" s="36" t="s">
        <v>227</v>
      </c>
      <c r="D327" s="38">
        <v>3355.98</v>
      </c>
      <c r="E327" s="36" t="s">
        <v>582</v>
      </c>
      <c r="F327" s="23" t="s">
        <v>538</v>
      </c>
      <c r="G327" s="38">
        <v>2826.98</v>
      </c>
      <c r="H327" s="6" t="s">
        <v>14</v>
      </c>
      <c r="I327" s="18">
        <f t="shared" si="21"/>
        <v>9</v>
      </c>
      <c r="J327" s="19">
        <f t="shared" si="22"/>
        <v>30203.82</v>
      </c>
    </row>
    <row r="328" spans="1:10" x14ac:dyDescent="0.2">
      <c r="A328" s="6">
        <v>327</v>
      </c>
      <c r="B328" s="36" t="s">
        <v>508</v>
      </c>
      <c r="C328" s="36" t="s">
        <v>361</v>
      </c>
      <c r="D328" s="36">
        <v>480</v>
      </c>
      <c r="E328" s="36" t="s">
        <v>545</v>
      </c>
      <c r="F328" s="23" t="s">
        <v>534</v>
      </c>
      <c r="G328" s="38">
        <v>480</v>
      </c>
      <c r="H328" s="6" t="s">
        <v>14</v>
      </c>
      <c r="I328" s="18">
        <f t="shared" si="21"/>
        <v>9</v>
      </c>
      <c r="J328" s="19">
        <f t="shared" si="22"/>
        <v>4320</v>
      </c>
    </row>
    <row r="329" spans="1:10" x14ac:dyDescent="0.2">
      <c r="A329" s="6">
        <v>328</v>
      </c>
      <c r="B329" s="36" t="s">
        <v>509</v>
      </c>
      <c r="C329" s="36" t="s">
        <v>548</v>
      </c>
      <c r="D329" s="36">
        <v>1000</v>
      </c>
      <c r="E329" s="36" t="s">
        <v>540</v>
      </c>
      <c r="F329" s="23" t="s">
        <v>557</v>
      </c>
      <c r="G329" s="38">
        <v>1000</v>
      </c>
      <c r="H329" s="6" t="s">
        <v>14</v>
      </c>
      <c r="I329" s="18">
        <f t="shared" si="21"/>
        <v>-2</v>
      </c>
      <c r="J329" s="19">
        <f t="shared" si="22"/>
        <v>-2000</v>
      </c>
    </row>
    <row r="330" spans="1:10" x14ac:dyDescent="0.2">
      <c r="A330" s="6">
        <v>329</v>
      </c>
      <c r="B330" s="36" t="s">
        <v>510</v>
      </c>
      <c r="C330" s="36" t="s">
        <v>582</v>
      </c>
      <c r="D330" s="36">
        <v>717.09</v>
      </c>
      <c r="E330" s="36" t="s">
        <v>582</v>
      </c>
      <c r="F330" s="23" t="s">
        <v>541</v>
      </c>
      <c r="G330" s="38">
        <v>717.09</v>
      </c>
      <c r="H330" s="6" t="s">
        <v>14</v>
      </c>
      <c r="I330" s="18">
        <f t="shared" si="21"/>
        <v>4</v>
      </c>
      <c r="J330" s="19">
        <f t="shared" si="22"/>
        <v>2868.36</v>
      </c>
    </row>
    <row r="331" spans="1:10" x14ac:dyDescent="0.2">
      <c r="A331" s="6">
        <v>330</v>
      </c>
      <c r="B331" s="36" t="s">
        <v>511</v>
      </c>
      <c r="C331" s="36" t="s">
        <v>568</v>
      </c>
      <c r="D331" s="36">
        <v>615.6</v>
      </c>
      <c r="E331" s="36" t="s">
        <v>535</v>
      </c>
      <c r="F331" s="23" t="s">
        <v>536</v>
      </c>
      <c r="G331" s="38">
        <v>615.6</v>
      </c>
      <c r="H331" s="6" t="s">
        <v>14</v>
      </c>
      <c r="I331" s="18">
        <f t="shared" si="21"/>
        <v>1</v>
      </c>
      <c r="J331" s="19">
        <f t="shared" si="22"/>
        <v>615.6</v>
      </c>
    </row>
    <row r="332" spans="1:10" x14ac:dyDescent="0.2">
      <c r="A332" s="6">
        <v>331</v>
      </c>
      <c r="B332" s="36" t="s">
        <v>512</v>
      </c>
      <c r="C332" s="36" t="s">
        <v>215</v>
      </c>
      <c r="D332" s="38">
        <v>8580</v>
      </c>
      <c r="E332" s="36" t="s">
        <v>205</v>
      </c>
      <c r="F332" s="23" t="s">
        <v>555</v>
      </c>
      <c r="G332" s="38">
        <v>8580</v>
      </c>
      <c r="H332" s="6" t="s">
        <v>14</v>
      </c>
      <c r="I332" s="18">
        <f t="shared" si="21"/>
        <v>6</v>
      </c>
      <c r="J332" s="19">
        <f t="shared" si="22"/>
        <v>51480</v>
      </c>
    </row>
    <row r="333" spans="1:10" x14ac:dyDescent="0.2">
      <c r="A333" s="6">
        <v>332</v>
      </c>
      <c r="B333" s="36" t="s">
        <v>513</v>
      </c>
      <c r="C333" s="36" t="s">
        <v>215</v>
      </c>
      <c r="D333" s="38">
        <v>8580</v>
      </c>
      <c r="E333" s="36" t="s">
        <v>205</v>
      </c>
      <c r="F333" s="23" t="s">
        <v>555</v>
      </c>
      <c r="G333" s="38">
        <v>8580</v>
      </c>
      <c r="H333" s="6" t="s">
        <v>14</v>
      </c>
      <c r="I333" s="18">
        <f t="shared" si="21"/>
        <v>6</v>
      </c>
      <c r="J333" s="19">
        <f t="shared" si="22"/>
        <v>51480</v>
      </c>
    </row>
    <row r="334" spans="1:10" x14ac:dyDescent="0.2">
      <c r="A334" s="6">
        <v>333</v>
      </c>
      <c r="B334" s="36" t="s">
        <v>514</v>
      </c>
      <c r="C334" s="36" t="s">
        <v>215</v>
      </c>
      <c r="D334" s="38">
        <v>11440</v>
      </c>
      <c r="E334" s="36" t="s">
        <v>205</v>
      </c>
      <c r="F334" s="23" t="s">
        <v>555</v>
      </c>
      <c r="G334" s="38">
        <v>11440</v>
      </c>
      <c r="H334" s="6" t="s">
        <v>14</v>
      </c>
      <c r="I334" s="18">
        <f t="shared" si="21"/>
        <v>6</v>
      </c>
      <c r="J334" s="19">
        <f t="shared" si="22"/>
        <v>68640</v>
      </c>
    </row>
    <row r="335" spans="1:10" x14ac:dyDescent="0.2">
      <c r="A335" s="6">
        <v>334</v>
      </c>
      <c r="B335" s="36" t="s">
        <v>515</v>
      </c>
      <c r="C335" s="36" t="s">
        <v>227</v>
      </c>
      <c r="D335" s="36">
        <v>150</v>
      </c>
      <c r="E335" s="36" t="s">
        <v>541</v>
      </c>
      <c r="F335" s="23" t="s">
        <v>534</v>
      </c>
      <c r="G335" s="38">
        <v>150</v>
      </c>
      <c r="H335" s="6" t="s">
        <v>14</v>
      </c>
      <c r="I335" s="18">
        <f t="shared" si="21"/>
        <v>-2</v>
      </c>
      <c r="J335" s="19">
        <f t="shared" si="22"/>
        <v>-300</v>
      </c>
    </row>
    <row r="336" spans="1:10" x14ac:dyDescent="0.2">
      <c r="A336" s="6">
        <v>335</v>
      </c>
      <c r="B336" s="36" t="s">
        <v>516</v>
      </c>
      <c r="C336" s="36" t="s">
        <v>248</v>
      </c>
      <c r="D336" s="36">
        <v>4398.87</v>
      </c>
      <c r="E336" s="39">
        <v>44742</v>
      </c>
      <c r="F336" s="23" t="s">
        <v>276</v>
      </c>
      <c r="G336" s="38">
        <v>4398.87</v>
      </c>
      <c r="H336" s="6" t="s">
        <v>14</v>
      </c>
      <c r="I336" s="18">
        <f t="shared" si="21"/>
        <v>1</v>
      </c>
      <c r="J336" s="19">
        <f t="shared" si="22"/>
        <v>4398.87</v>
      </c>
    </row>
    <row r="337" spans="1:10" x14ac:dyDescent="0.2">
      <c r="A337" s="6">
        <v>336</v>
      </c>
      <c r="B337" s="36" t="s">
        <v>517</v>
      </c>
      <c r="C337" s="36" t="s">
        <v>603</v>
      </c>
      <c r="D337" s="36">
        <v>746.35</v>
      </c>
      <c r="E337" s="36" t="s">
        <v>604</v>
      </c>
      <c r="F337" s="23" t="s">
        <v>538</v>
      </c>
      <c r="G337" s="38">
        <v>746.35</v>
      </c>
      <c r="H337" s="6" t="s">
        <v>14</v>
      </c>
      <c r="I337" s="18">
        <f t="shared" si="21"/>
        <v>-16</v>
      </c>
      <c r="J337" s="19">
        <f t="shared" si="22"/>
        <v>-11941.6</v>
      </c>
    </row>
    <row r="338" spans="1:10" x14ac:dyDescent="0.2">
      <c r="A338" s="6">
        <v>337</v>
      </c>
      <c r="B338" s="36" t="s">
        <v>518</v>
      </c>
      <c r="C338" s="36" t="s">
        <v>557</v>
      </c>
      <c r="D338" s="36">
        <v>15002</v>
      </c>
      <c r="E338" s="36" t="s">
        <v>538</v>
      </c>
      <c r="F338" s="23" t="s">
        <v>538</v>
      </c>
      <c r="G338" s="38">
        <v>15002</v>
      </c>
      <c r="H338" s="6" t="s">
        <v>14</v>
      </c>
      <c r="I338" s="18">
        <f t="shared" si="21"/>
        <v>0</v>
      </c>
      <c r="J338" s="19">
        <f t="shared" si="22"/>
        <v>0</v>
      </c>
    </row>
    <row r="339" spans="1:10" x14ac:dyDescent="0.2">
      <c r="A339" s="6">
        <v>338</v>
      </c>
      <c r="B339" s="36" t="s">
        <v>519</v>
      </c>
      <c r="C339" s="36" t="s">
        <v>583</v>
      </c>
      <c r="D339" s="36">
        <v>10000</v>
      </c>
      <c r="E339" s="36" t="s">
        <v>560</v>
      </c>
      <c r="F339" s="23" t="s">
        <v>560</v>
      </c>
      <c r="G339" s="38">
        <v>10000</v>
      </c>
      <c r="H339" s="6" t="s">
        <v>14</v>
      </c>
      <c r="I339" s="18">
        <f t="shared" si="21"/>
        <v>0</v>
      </c>
      <c r="J339" s="19">
        <f t="shared" si="22"/>
        <v>0</v>
      </c>
    </row>
    <row r="340" spans="1:10" x14ac:dyDescent="0.2">
      <c r="A340" s="6">
        <v>339</v>
      </c>
      <c r="B340" s="36" t="s">
        <v>520</v>
      </c>
      <c r="C340" s="36" t="s">
        <v>590</v>
      </c>
      <c r="D340" s="36">
        <v>281.08999999999997</v>
      </c>
      <c r="E340" s="36" t="s">
        <v>605</v>
      </c>
      <c r="F340" s="23" t="s">
        <v>603</v>
      </c>
      <c r="G340" s="38">
        <v>281.08999999999997</v>
      </c>
      <c r="H340" s="6" t="s">
        <v>14</v>
      </c>
      <c r="I340" s="18">
        <f t="shared" si="21"/>
        <v>5</v>
      </c>
      <c r="J340" s="19">
        <f t="shared" si="22"/>
        <v>1405.4499999999998</v>
      </c>
    </row>
    <row r="341" spans="1:10" x14ac:dyDescent="0.2">
      <c r="A341" s="6">
        <v>340</v>
      </c>
      <c r="B341" s="36" t="s">
        <v>521</v>
      </c>
      <c r="C341" s="36" t="s">
        <v>553</v>
      </c>
      <c r="D341" s="36">
        <v>11004</v>
      </c>
      <c r="E341" s="36" t="s">
        <v>554</v>
      </c>
      <c r="F341" s="23" t="s">
        <v>538</v>
      </c>
      <c r="G341" s="38">
        <v>11004</v>
      </c>
      <c r="H341" s="6" t="s">
        <v>14</v>
      </c>
      <c r="I341" s="18">
        <f t="shared" si="21"/>
        <v>-5</v>
      </c>
      <c r="J341" s="19">
        <f t="shared" si="22"/>
        <v>-55020</v>
      </c>
    </row>
    <row r="342" spans="1:10" x14ac:dyDescent="0.2">
      <c r="A342" s="6">
        <v>341</v>
      </c>
      <c r="B342" s="36" t="s">
        <v>522</v>
      </c>
      <c r="C342" s="36" t="s">
        <v>553</v>
      </c>
      <c r="D342" s="36">
        <v>9608.1200000000008</v>
      </c>
      <c r="E342" s="36" t="s">
        <v>586</v>
      </c>
      <c r="F342" s="23" t="s">
        <v>551</v>
      </c>
      <c r="G342" s="38">
        <v>1554.62</v>
      </c>
      <c r="H342" s="6" t="s">
        <v>14</v>
      </c>
      <c r="I342" s="18">
        <f t="shared" si="21"/>
        <v>-23</v>
      </c>
      <c r="J342" s="19">
        <f t="shared" si="22"/>
        <v>-220986.76</v>
      </c>
    </row>
    <row r="343" spans="1:10" x14ac:dyDescent="0.2">
      <c r="A343" s="6">
        <v>342</v>
      </c>
      <c r="B343" s="36" t="s">
        <v>523</v>
      </c>
      <c r="C343" s="36" t="s">
        <v>606</v>
      </c>
      <c r="D343" s="36">
        <v>221.09</v>
      </c>
      <c r="E343" s="36" t="s">
        <v>545</v>
      </c>
      <c r="F343" s="23" t="s">
        <v>407</v>
      </c>
      <c r="G343" s="38">
        <v>221.09</v>
      </c>
      <c r="H343" s="6" t="s">
        <v>14</v>
      </c>
      <c r="I343" s="18">
        <f t="shared" si="21"/>
        <v>2</v>
      </c>
      <c r="J343" s="19">
        <f t="shared" si="22"/>
        <v>442.18</v>
      </c>
    </row>
    <row r="344" spans="1:10" x14ac:dyDescent="0.2">
      <c r="A344" s="6">
        <v>343</v>
      </c>
      <c r="B344" s="36" t="s">
        <v>524</v>
      </c>
      <c r="C344" s="36" t="s">
        <v>277</v>
      </c>
      <c r="D344" s="36">
        <v>850</v>
      </c>
      <c r="E344" s="36" t="s">
        <v>557</v>
      </c>
      <c r="F344" s="23" t="s">
        <v>557</v>
      </c>
      <c r="G344" s="38">
        <v>850</v>
      </c>
      <c r="H344" s="6" t="s">
        <v>14</v>
      </c>
      <c r="I344" s="18">
        <f t="shared" si="21"/>
        <v>0</v>
      </c>
      <c r="J344" s="19">
        <f t="shared" si="22"/>
        <v>0</v>
      </c>
    </row>
    <row r="345" spans="1:10" x14ac:dyDescent="0.2">
      <c r="A345" s="6">
        <v>344</v>
      </c>
      <c r="B345" s="36" t="s">
        <v>525</v>
      </c>
      <c r="C345" s="36" t="s">
        <v>580</v>
      </c>
      <c r="D345" s="36">
        <v>920.59</v>
      </c>
      <c r="E345" s="36" t="s">
        <v>607</v>
      </c>
      <c r="F345" s="23" t="s">
        <v>607</v>
      </c>
      <c r="G345" s="38">
        <v>920.59</v>
      </c>
      <c r="H345" s="6" t="s">
        <v>14</v>
      </c>
      <c r="I345" s="18">
        <f t="shared" si="21"/>
        <v>0</v>
      </c>
      <c r="J345" s="19">
        <f t="shared" si="22"/>
        <v>0</v>
      </c>
    </row>
    <row r="346" spans="1:10" x14ac:dyDescent="0.2">
      <c r="A346" s="6">
        <v>345</v>
      </c>
      <c r="B346" s="36" t="s">
        <v>526</v>
      </c>
      <c r="C346" s="36" t="s">
        <v>587</v>
      </c>
      <c r="D346" s="36">
        <v>66403.38</v>
      </c>
      <c r="E346" s="36" t="s">
        <v>587</v>
      </c>
      <c r="F346" s="23" t="s">
        <v>538</v>
      </c>
      <c r="G346" s="38">
        <v>66403.38</v>
      </c>
      <c r="H346" s="6" t="s">
        <v>14</v>
      </c>
      <c r="I346" s="18">
        <f t="shared" si="21"/>
        <v>4</v>
      </c>
      <c r="J346" s="19">
        <f t="shared" si="22"/>
        <v>265613.52</v>
      </c>
    </row>
    <row r="347" spans="1:10" x14ac:dyDescent="0.2">
      <c r="A347" s="6">
        <v>346</v>
      </c>
      <c r="B347" s="36" t="s">
        <v>460</v>
      </c>
      <c r="C347" s="36" t="s">
        <v>360</v>
      </c>
      <c r="D347" s="36">
        <v>75000</v>
      </c>
      <c r="E347" s="36" t="s">
        <v>608</v>
      </c>
      <c r="F347" s="23" t="s">
        <v>537</v>
      </c>
      <c r="G347" s="38">
        <v>75000</v>
      </c>
      <c r="H347" s="6" t="s">
        <v>14</v>
      </c>
      <c r="I347" s="18">
        <f t="shared" si="21"/>
        <v>-30</v>
      </c>
      <c r="J347" s="19">
        <f t="shared" si="22"/>
        <v>-2250000</v>
      </c>
    </row>
    <row r="348" spans="1:10" x14ac:dyDescent="0.2">
      <c r="A348" s="6">
        <v>347</v>
      </c>
      <c r="B348" s="36" t="s">
        <v>527</v>
      </c>
      <c r="C348" s="36" t="s">
        <v>609</v>
      </c>
      <c r="D348" s="36">
        <v>96836.13</v>
      </c>
      <c r="E348" s="36" t="s">
        <v>610</v>
      </c>
      <c r="F348" s="23" t="s">
        <v>611</v>
      </c>
      <c r="G348" s="38">
        <v>96836.13</v>
      </c>
      <c r="H348" s="6" t="s">
        <v>14</v>
      </c>
      <c r="I348" s="18">
        <f t="shared" si="21"/>
        <v>-29</v>
      </c>
      <c r="J348" s="19">
        <f t="shared" si="22"/>
        <v>-2808247.77</v>
      </c>
    </row>
    <row r="349" spans="1:10" x14ac:dyDescent="0.2">
      <c r="A349" s="6">
        <v>348</v>
      </c>
      <c r="B349" s="36" t="s">
        <v>528</v>
      </c>
      <c r="C349" s="36" t="s">
        <v>606</v>
      </c>
      <c r="D349" s="36">
        <v>3647.8</v>
      </c>
      <c r="E349" s="36" t="s">
        <v>612</v>
      </c>
      <c r="F349" s="23" t="s">
        <v>555</v>
      </c>
      <c r="G349" s="38">
        <v>3072.8</v>
      </c>
      <c r="H349" s="6" t="s">
        <v>14</v>
      </c>
      <c r="I349" s="18">
        <f t="shared" si="21"/>
        <v>-18</v>
      </c>
      <c r="J349" s="19">
        <f t="shared" si="22"/>
        <v>-65660.400000000009</v>
      </c>
    </row>
    <row r="350" spans="1:10" x14ac:dyDescent="0.2">
      <c r="A350" s="6">
        <v>349</v>
      </c>
      <c r="B350" s="36" t="s">
        <v>529</v>
      </c>
      <c r="C350" s="36" t="s">
        <v>566</v>
      </c>
      <c r="D350" s="36">
        <v>15426.53</v>
      </c>
      <c r="E350" s="36" t="s">
        <v>592</v>
      </c>
      <c r="F350" s="23" t="s">
        <v>538</v>
      </c>
      <c r="G350" s="38">
        <v>12994.86</v>
      </c>
      <c r="H350" s="6" t="s">
        <v>14</v>
      </c>
      <c r="I350" s="18">
        <f t="shared" si="21"/>
        <v>-28</v>
      </c>
      <c r="J350" s="19">
        <f t="shared" si="22"/>
        <v>-431942.84</v>
      </c>
    </row>
    <row r="351" spans="1:10" x14ac:dyDescent="0.2">
      <c r="A351" s="6">
        <v>350</v>
      </c>
      <c r="B351" s="36" t="s">
        <v>530</v>
      </c>
      <c r="C351" s="36" t="s">
        <v>566</v>
      </c>
      <c r="D351" s="36">
        <v>4419.93</v>
      </c>
      <c r="E351" s="36" t="s">
        <v>592</v>
      </c>
      <c r="F351" s="23" t="s">
        <v>538</v>
      </c>
      <c r="G351" s="38">
        <v>3767.93</v>
      </c>
      <c r="H351" s="6" t="s">
        <v>14</v>
      </c>
      <c r="I351" s="18">
        <f t="shared" si="21"/>
        <v>-28</v>
      </c>
      <c r="J351" s="19">
        <f t="shared" si="22"/>
        <v>-123758.04000000001</v>
      </c>
    </row>
    <row r="352" spans="1:10" x14ac:dyDescent="0.2">
      <c r="A352" s="6">
        <v>351</v>
      </c>
      <c r="B352" s="36" t="s">
        <v>531</v>
      </c>
      <c r="C352" s="36" t="s">
        <v>566</v>
      </c>
      <c r="D352" s="38">
        <v>671</v>
      </c>
      <c r="E352" s="39">
        <v>44806</v>
      </c>
      <c r="F352" s="23" t="s">
        <v>535</v>
      </c>
      <c r="G352" s="38">
        <v>671</v>
      </c>
      <c r="H352" s="6" t="s">
        <v>14</v>
      </c>
      <c r="I352" s="18">
        <f t="shared" si="21"/>
        <v>-2</v>
      </c>
      <c r="J352" s="19">
        <f t="shared" si="22"/>
        <v>-1342</v>
      </c>
    </row>
    <row r="353" spans="1:10" x14ac:dyDescent="0.2">
      <c r="A353" s="6">
        <v>352</v>
      </c>
      <c r="B353" s="36" t="s">
        <v>532</v>
      </c>
      <c r="C353" s="36" t="s">
        <v>545</v>
      </c>
      <c r="D353" s="36">
        <v>222</v>
      </c>
      <c r="E353" s="36" t="s">
        <v>613</v>
      </c>
      <c r="F353" s="23" t="s">
        <v>538</v>
      </c>
      <c r="G353" s="38">
        <v>222</v>
      </c>
      <c r="H353" s="6" t="s">
        <v>14</v>
      </c>
      <c r="I353" s="18">
        <f t="shared" si="21"/>
        <v>-15</v>
      </c>
      <c r="J353" s="19">
        <f t="shared" si="22"/>
        <v>-3330</v>
      </c>
    </row>
    <row r="354" spans="1:10" x14ac:dyDescent="0.2">
      <c r="A354" s="6">
        <v>353</v>
      </c>
      <c r="B354" s="36" t="s">
        <v>533</v>
      </c>
      <c r="C354" s="36" t="s">
        <v>210</v>
      </c>
      <c r="D354" s="36">
        <v>366</v>
      </c>
      <c r="E354" s="36" t="s">
        <v>545</v>
      </c>
      <c r="F354" s="23" t="s">
        <v>407</v>
      </c>
      <c r="G354" s="38">
        <v>306</v>
      </c>
      <c r="H354" s="6" t="s">
        <v>14</v>
      </c>
      <c r="I354" s="18">
        <f t="shared" si="21"/>
        <v>2</v>
      </c>
      <c r="J354" s="19">
        <f t="shared" si="22"/>
        <v>732</v>
      </c>
    </row>
    <row r="355" spans="1:10" x14ac:dyDescent="0.2">
      <c r="A355" s="6">
        <v>354</v>
      </c>
      <c r="B355" s="36" t="s">
        <v>614</v>
      </c>
      <c r="C355" s="36" t="s">
        <v>615</v>
      </c>
      <c r="D355" s="36">
        <v>5075.2</v>
      </c>
      <c r="E355" s="36" t="s">
        <v>616</v>
      </c>
      <c r="F355" s="23" t="s">
        <v>617</v>
      </c>
      <c r="G355" s="38">
        <v>4275.2</v>
      </c>
      <c r="H355" s="6" t="s">
        <v>15</v>
      </c>
      <c r="I355" s="18">
        <f t="shared" ref="I355:I418" si="23">F355-E355</f>
        <v>7</v>
      </c>
      <c r="J355" s="19">
        <f t="shared" ref="J355:J418" si="24">I355*D355</f>
        <v>35526.400000000001</v>
      </c>
    </row>
    <row r="356" spans="1:10" x14ac:dyDescent="0.2">
      <c r="A356" s="6">
        <v>355</v>
      </c>
      <c r="B356" s="36" t="s">
        <v>618</v>
      </c>
      <c r="C356" s="36" t="s">
        <v>619</v>
      </c>
      <c r="D356" s="36">
        <v>15800</v>
      </c>
      <c r="E356" s="36" t="s">
        <v>621</v>
      </c>
      <c r="F356" s="23" t="s">
        <v>622</v>
      </c>
      <c r="G356" s="38">
        <v>15800</v>
      </c>
      <c r="H356" s="6" t="s">
        <v>15</v>
      </c>
      <c r="I356" s="18">
        <f t="shared" si="23"/>
        <v>12</v>
      </c>
      <c r="J356" s="19">
        <f t="shared" si="24"/>
        <v>189600</v>
      </c>
    </row>
    <row r="357" spans="1:10" x14ac:dyDescent="0.2">
      <c r="A357" s="6">
        <v>356</v>
      </c>
      <c r="B357" s="36" t="s">
        <v>623</v>
      </c>
      <c r="C357" s="36" t="s">
        <v>619</v>
      </c>
      <c r="D357" s="36">
        <v>9000</v>
      </c>
      <c r="E357" s="36" t="s">
        <v>621</v>
      </c>
      <c r="F357" s="23" t="s">
        <v>622</v>
      </c>
      <c r="G357" s="38">
        <v>5400</v>
      </c>
      <c r="H357" s="6" t="s">
        <v>15</v>
      </c>
      <c r="I357" s="18">
        <f t="shared" si="23"/>
        <v>12</v>
      </c>
      <c r="J357" s="19">
        <f t="shared" si="24"/>
        <v>108000</v>
      </c>
    </row>
    <row r="358" spans="1:10" x14ac:dyDescent="0.2">
      <c r="A358" s="6">
        <v>357</v>
      </c>
      <c r="B358" s="36" t="s">
        <v>624</v>
      </c>
      <c r="C358" s="36" t="s">
        <v>619</v>
      </c>
      <c r="D358" s="36">
        <v>9800</v>
      </c>
      <c r="E358" s="36" t="s">
        <v>621</v>
      </c>
      <c r="F358" s="23" t="s">
        <v>622</v>
      </c>
      <c r="G358" s="38">
        <v>9800</v>
      </c>
      <c r="H358" s="6" t="s">
        <v>15</v>
      </c>
      <c r="I358" s="18">
        <f t="shared" si="23"/>
        <v>12</v>
      </c>
      <c r="J358" s="19">
        <f t="shared" si="24"/>
        <v>117600</v>
      </c>
    </row>
    <row r="359" spans="1:10" x14ac:dyDescent="0.2">
      <c r="A359" s="6">
        <v>358</v>
      </c>
      <c r="B359" s="36" t="s">
        <v>625</v>
      </c>
      <c r="C359" s="36" t="s">
        <v>620</v>
      </c>
      <c r="D359" s="36">
        <v>7056</v>
      </c>
      <c r="E359" s="36" t="s">
        <v>621</v>
      </c>
      <c r="F359" s="23" t="s">
        <v>627</v>
      </c>
      <c r="G359" s="38">
        <v>7056</v>
      </c>
      <c r="H359" s="6" t="s">
        <v>15</v>
      </c>
      <c r="I359" s="18">
        <f t="shared" si="23"/>
        <v>6</v>
      </c>
      <c r="J359" s="19">
        <f t="shared" si="24"/>
        <v>42336</v>
      </c>
    </row>
    <row r="360" spans="1:10" x14ac:dyDescent="0.2">
      <c r="A360" s="6">
        <v>359</v>
      </c>
      <c r="B360" s="36" t="s">
        <v>628</v>
      </c>
      <c r="C360" s="36" t="s">
        <v>626</v>
      </c>
      <c r="D360" s="36">
        <v>26851.73</v>
      </c>
      <c r="E360" s="36" t="s">
        <v>630</v>
      </c>
      <c r="F360" s="23" t="s">
        <v>617</v>
      </c>
      <c r="G360" s="38">
        <v>26851.73</v>
      </c>
      <c r="H360" s="6" t="s">
        <v>15</v>
      </c>
      <c r="I360" s="18">
        <f t="shared" si="23"/>
        <v>-12</v>
      </c>
      <c r="J360" s="19">
        <f t="shared" si="24"/>
        <v>-322220.76</v>
      </c>
    </row>
    <row r="361" spans="1:10" x14ac:dyDescent="0.2">
      <c r="A361" s="6">
        <v>360</v>
      </c>
      <c r="B361" s="36" t="s">
        <v>631</v>
      </c>
      <c r="C361" s="36" t="s">
        <v>626</v>
      </c>
      <c r="D361" s="36">
        <v>109.11</v>
      </c>
      <c r="E361" s="36" t="s">
        <v>630</v>
      </c>
      <c r="F361" s="23" t="s">
        <v>617</v>
      </c>
      <c r="G361" s="38">
        <v>109.11</v>
      </c>
      <c r="H361" s="6" t="s">
        <v>15</v>
      </c>
      <c r="I361" s="18">
        <f t="shared" si="23"/>
        <v>-12</v>
      </c>
      <c r="J361" s="19">
        <f t="shared" si="24"/>
        <v>-1309.32</v>
      </c>
    </row>
    <row r="362" spans="1:10" x14ac:dyDescent="0.2">
      <c r="A362" s="6">
        <v>361</v>
      </c>
      <c r="B362" s="36" t="s">
        <v>632</v>
      </c>
      <c r="C362" s="36" t="s">
        <v>542</v>
      </c>
      <c r="D362" s="36">
        <v>1874.56</v>
      </c>
      <c r="E362" s="36" t="s">
        <v>586</v>
      </c>
      <c r="F362" s="23" t="s">
        <v>633</v>
      </c>
      <c r="G362" s="38">
        <v>1874.56</v>
      </c>
      <c r="H362" s="6" t="s">
        <v>15</v>
      </c>
      <c r="I362" s="18">
        <f t="shared" si="23"/>
        <v>3</v>
      </c>
      <c r="J362" s="19">
        <f t="shared" si="24"/>
        <v>5623.68</v>
      </c>
    </row>
    <row r="363" spans="1:10" x14ac:dyDescent="0.2">
      <c r="A363" s="6">
        <v>362</v>
      </c>
      <c r="B363" s="36" t="s">
        <v>634</v>
      </c>
      <c r="C363" s="36" t="s">
        <v>635</v>
      </c>
      <c r="D363" s="36">
        <v>321.93</v>
      </c>
      <c r="E363" s="36" t="s">
        <v>637</v>
      </c>
      <c r="F363" s="23" t="s">
        <v>638</v>
      </c>
      <c r="G363" s="38">
        <v>321.93</v>
      </c>
      <c r="H363" s="6" t="s">
        <v>15</v>
      </c>
      <c r="I363" s="18">
        <f t="shared" si="23"/>
        <v>12</v>
      </c>
      <c r="J363" s="19">
        <f t="shared" si="24"/>
        <v>3863.16</v>
      </c>
    </row>
    <row r="364" spans="1:10" x14ac:dyDescent="0.2">
      <c r="A364" s="6">
        <v>363</v>
      </c>
      <c r="B364" s="36" t="s">
        <v>639</v>
      </c>
      <c r="C364" s="36" t="s">
        <v>640</v>
      </c>
      <c r="D364" s="36">
        <v>1586</v>
      </c>
      <c r="E364" s="36" t="s">
        <v>642</v>
      </c>
      <c r="F364" s="23" t="s">
        <v>643</v>
      </c>
      <c r="G364" s="38">
        <v>1336</v>
      </c>
      <c r="H364" s="6" t="s">
        <v>15</v>
      </c>
      <c r="I364" s="18">
        <f t="shared" si="23"/>
        <v>18</v>
      </c>
      <c r="J364" s="19">
        <f t="shared" si="24"/>
        <v>28548</v>
      </c>
    </row>
    <row r="365" spans="1:10" x14ac:dyDescent="0.2">
      <c r="A365" s="6">
        <v>364</v>
      </c>
      <c r="B365" s="36" t="s">
        <v>644</v>
      </c>
      <c r="C365" s="36" t="s">
        <v>645</v>
      </c>
      <c r="D365" s="36">
        <v>1586</v>
      </c>
      <c r="E365" s="36" t="s">
        <v>646</v>
      </c>
      <c r="F365" s="23" t="s">
        <v>617</v>
      </c>
      <c r="G365" s="38">
        <v>1336</v>
      </c>
      <c r="H365" s="6" t="s">
        <v>15</v>
      </c>
      <c r="I365" s="18">
        <f t="shared" si="23"/>
        <v>1</v>
      </c>
      <c r="J365" s="19">
        <f t="shared" si="24"/>
        <v>1586</v>
      </c>
    </row>
    <row r="366" spans="1:10" x14ac:dyDescent="0.2">
      <c r="A366" s="6">
        <v>365</v>
      </c>
      <c r="B366" s="36" t="s">
        <v>647</v>
      </c>
      <c r="C366" s="36" t="s">
        <v>550</v>
      </c>
      <c r="D366" s="36">
        <v>1586</v>
      </c>
      <c r="E366" s="36" t="s">
        <v>588</v>
      </c>
      <c r="F366" s="23" t="s">
        <v>648</v>
      </c>
      <c r="G366" s="38">
        <v>1336</v>
      </c>
      <c r="H366" s="6" t="s">
        <v>15</v>
      </c>
      <c r="I366" s="18">
        <f t="shared" si="23"/>
        <v>-3</v>
      </c>
      <c r="J366" s="19">
        <f t="shared" si="24"/>
        <v>-4758</v>
      </c>
    </row>
    <row r="367" spans="1:10" x14ac:dyDescent="0.2">
      <c r="A367" s="6">
        <v>366</v>
      </c>
      <c r="B367" s="36" t="s">
        <v>649</v>
      </c>
      <c r="C367" s="36" t="s">
        <v>650</v>
      </c>
      <c r="D367" s="36">
        <v>454</v>
      </c>
      <c r="E367" s="36" t="s">
        <v>652</v>
      </c>
      <c r="F367" s="23" t="s">
        <v>621</v>
      </c>
      <c r="G367" s="38">
        <v>446</v>
      </c>
      <c r="H367" s="6" t="s">
        <v>15</v>
      </c>
      <c r="I367" s="18">
        <f t="shared" si="23"/>
        <v>-4</v>
      </c>
      <c r="J367" s="19">
        <f t="shared" si="24"/>
        <v>-1816</v>
      </c>
    </row>
    <row r="368" spans="1:10" x14ac:dyDescent="0.2">
      <c r="A368" s="6">
        <v>367</v>
      </c>
      <c r="B368" s="36" t="s">
        <v>653</v>
      </c>
      <c r="C368" s="36" t="s">
        <v>654</v>
      </c>
      <c r="D368" s="36">
        <v>490.28</v>
      </c>
      <c r="E368" s="36" t="s">
        <v>640</v>
      </c>
      <c r="F368" s="23" t="s">
        <v>655</v>
      </c>
      <c r="G368" s="38">
        <v>490.28</v>
      </c>
      <c r="H368" s="6" t="s">
        <v>15</v>
      </c>
      <c r="I368" s="18">
        <f t="shared" si="23"/>
        <v>-4</v>
      </c>
      <c r="J368" s="19">
        <f t="shared" si="24"/>
        <v>-1961.12</v>
      </c>
    </row>
    <row r="369" spans="1:10" x14ac:dyDescent="0.2">
      <c r="A369" s="6">
        <v>368</v>
      </c>
      <c r="B369" s="36" t="s">
        <v>656</v>
      </c>
      <c r="C369" s="36" t="s">
        <v>619</v>
      </c>
      <c r="D369" s="36">
        <v>1875</v>
      </c>
      <c r="E369" s="36">
        <v>44889</v>
      </c>
      <c r="F369" s="23" t="s">
        <v>658</v>
      </c>
      <c r="G369" s="38">
        <v>1500</v>
      </c>
      <c r="H369" s="6" t="s">
        <v>15</v>
      </c>
      <c r="I369" s="18">
        <f t="shared" si="23"/>
        <v>-17</v>
      </c>
      <c r="J369" s="19">
        <f t="shared" si="24"/>
        <v>-31875</v>
      </c>
    </row>
    <row r="370" spans="1:10" x14ac:dyDescent="0.2">
      <c r="A370" s="6">
        <v>369</v>
      </c>
      <c r="B370" s="36" t="s">
        <v>659</v>
      </c>
      <c r="C370" s="36" t="s">
        <v>660</v>
      </c>
      <c r="D370" s="36">
        <v>1000</v>
      </c>
      <c r="E370" s="36" t="s">
        <v>662</v>
      </c>
      <c r="F370" s="23" t="s">
        <v>638</v>
      </c>
      <c r="G370" s="38">
        <v>1000</v>
      </c>
      <c r="H370" s="6" t="s">
        <v>15</v>
      </c>
      <c r="I370" s="18">
        <f t="shared" si="23"/>
        <v>2</v>
      </c>
      <c r="J370" s="19">
        <f t="shared" si="24"/>
        <v>2000</v>
      </c>
    </row>
    <row r="371" spans="1:10" x14ac:dyDescent="0.2">
      <c r="A371" s="6">
        <v>370</v>
      </c>
      <c r="B371" s="36" t="s">
        <v>663</v>
      </c>
      <c r="C371" s="36" t="s">
        <v>664</v>
      </c>
      <c r="D371" s="36">
        <v>690</v>
      </c>
      <c r="E371" s="36" t="s">
        <v>621</v>
      </c>
      <c r="F371" s="23" t="s">
        <v>621</v>
      </c>
      <c r="G371" s="38">
        <v>690</v>
      </c>
      <c r="H371" s="6" t="s">
        <v>15</v>
      </c>
      <c r="I371" s="18">
        <f t="shared" si="23"/>
        <v>0</v>
      </c>
      <c r="J371" s="19">
        <f t="shared" si="24"/>
        <v>0</v>
      </c>
    </row>
    <row r="372" spans="1:10" x14ac:dyDescent="0.2">
      <c r="A372" s="6">
        <v>371</v>
      </c>
      <c r="B372" s="36" t="s">
        <v>666</v>
      </c>
      <c r="C372" s="36" t="s">
        <v>667</v>
      </c>
      <c r="D372" s="36">
        <v>690</v>
      </c>
      <c r="E372" s="36" t="s">
        <v>668</v>
      </c>
      <c r="F372" s="23" t="s">
        <v>669</v>
      </c>
      <c r="G372" s="38">
        <v>690</v>
      </c>
      <c r="H372" s="6" t="s">
        <v>15</v>
      </c>
      <c r="I372" s="18">
        <f t="shared" si="23"/>
        <v>-3</v>
      </c>
      <c r="J372" s="19">
        <f t="shared" si="24"/>
        <v>-2070</v>
      </c>
    </row>
    <row r="373" spans="1:10" x14ac:dyDescent="0.2">
      <c r="A373" s="6">
        <v>372</v>
      </c>
      <c r="B373" s="36" t="s">
        <v>670</v>
      </c>
      <c r="C373" s="36" t="s">
        <v>671</v>
      </c>
      <c r="D373" s="36">
        <v>690</v>
      </c>
      <c r="E373" s="36" t="s">
        <v>672</v>
      </c>
      <c r="F373" s="23" t="s">
        <v>673</v>
      </c>
      <c r="G373" s="38">
        <v>690</v>
      </c>
      <c r="H373" s="6" t="s">
        <v>15</v>
      </c>
      <c r="I373" s="18">
        <f t="shared" si="23"/>
        <v>3</v>
      </c>
      <c r="J373" s="19">
        <f t="shared" si="24"/>
        <v>2070</v>
      </c>
    </row>
    <row r="374" spans="1:10" x14ac:dyDescent="0.2">
      <c r="A374" s="6">
        <v>373</v>
      </c>
      <c r="B374" s="36" t="s">
        <v>674</v>
      </c>
      <c r="C374" s="36" t="s">
        <v>587</v>
      </c>
      <c r="D374" s="36">
        <v>637.75</v>
      </c>
      <c r="E374" s="36">
        <v>44812</v>
      </c>
      <c r="F374" s="23" t="s">
        <v>633</v>
      </c>
      <c r="G374" s="38">
        <v>637.75</v>
      </c>
      <c r="H374" s="6" t="s">
        <v>15</v>
      </c>
      <c r="I374" s="18">
        <f t="shared" si="23"/>
        <v>25</v>
      </c>
      <c r="J374" s="19">
        <f t="shared" si="24"/>
        <v>15943.75</v>
      </c>
    </row>
    <row r="375" spans="1:10" x14ac:dyDescent="0.2">
      <c r="A375" s="6">
        <v>374</v>
      </c>
      <c r="B375" s="36" t="s">
        <v>675</v>
      </c>
      <c r="C375" s="36" t="s">
        <v>538</v>
      </c>
      <c r="D375" s="36">
        <v>1560</v>
      </c>
      <c r="E375" s="36">
        <v>44813</v>
      </c>
      <c r="F375" s="23" t="s">
        <v>633</v>
      </c>
      <c r="G375" s="38">
        <v>1560</v>
      </c>
      <c r="H375" s="6" t="s">
        <v>15</v>
      </c>
      <c r="I375" s="18">
        <f t="shared" si="23"/>
        <v>24</v>
      </c>
      <c r="J375" s="19">
        <f t="shared" si="24"/>
        <v>37440</v>
      </c>
    </row>
    <row r="376" spans="1:10" x14ac:dyDescent="0.2">
      <c r="A376" s="6">
        <v>375</v>
      </c>
      <c r="B376" s="36" t="s">
        <v>676</v>
      </c>
      <c r="C376" s="36" t="s">
        <v>536</v>
      </c>
      <c r="D376" s="36">
        <v>690</v>
      </c>
      <c r="E376" s="36">
        <v>44834</v>
      </c>
      <c r="F376" s="23" t="s">
        <v>633</v>
      </c>
      <c r="G376" s="38">
        <v>690</v>
      </c>
      <c r="H376" s="6" t="s">
        <v>15</v>
      </c>
      <c r="I376" s="18">
        <f t="shared" si="23"/>
        <v>3</v>
      </c>
      <c r="J376" s="19">
        <f t="shared" si="24"/>
        <v>2070</v>
      </c>
    </row>
    <row r="377" spans="1:10" x14ac:dyDescent="0.2">
      <c r="A377" s="6">
        <v>376</v>
      </c>
      <c r="B377" s="36" t="s">
        <v>677</v>
      </c>
      <c r="C377" s="36" t="s">
        <v>567</v>
      </c>
      <c r="D377" s="36">
        <v>2784.78</v>
      </c>
      <c r="E377" s="36" t="s">
        <v>571</v>
      </c>
      <c r="F377" s="23" t="s">
        <v>655</v>
      </c>
      <c r="G377" s="38">
        <v>2784.78</v>
      </c>
      <c r="H377" s="6" t="s">
        <v>15</v>
      </c>
      <c r="I377" s="18">
        <f t="shared" si="23"/>
        <v>3</v>
      </c>
      <c r="J377" s="19">
        <f t="shared" si="24"/>
        <v>8354.34</v>
      </c>
    </row>
    <row r="378" spans="1:10" x14ac:dyDescent="0.2">
      <c r="A378" s="6">
        <v>377</v>
      </c>
      <c r="B378" s="36" t="s">
        <v>678</v>
      </c>
      <c r="C378" s="36" t="s">
        <v>563</v>
      </c>
      <c r="D378" s="36">
        <v>458.4</v>
      </c>
      <c r="E378" s="36" t="s">
        <v>672</v>
      </c>
      <c r="F378" s="23" t="s">
        <v>655</v>
      </c>
      <c r="G378" s="38">
        <v>458.4</v>
      </c>
      <c r="H378" s="6" t="s">
        <v>15</v>
      </c>
      <c r="I378" s="18">
        <f t="shared" si="23"/>
        <v>-21</v>
      </c>
      <c r="J378" s="19">
        <f t="shared" si="24"/>
        <v>-9626.4</v>
      </c>
    </row>
    <row r="379" spans="1:10" x14ac:dyDescent="0.2">
      <c r="A379" s="6">
        <v>378</v>
      </c>
      <c r="B379" s="36" t="s">
        <v>679</v>
      </c>
      <c r="C379" s="36" t="s">
        <v>648</v>
      </c>
      <c r="D379" s="36">
        <v>3495.3</v>
      </c>
      <c r="E379" s="36" t="s">
        <v>680</v>
      </c>
      <c r="F379" s="23" t="s">
        <v>615</v>
      </c>
      <c r="G379" s="38">
        <v>3495.3</v>
      </c>
      <c r="H379" s="6" t="s">
        <v>15</v>
      </c>
      <c r="I379" s="18">
        <f t="shared" si="23"/>
        <v>3</v>
      </c>
      <c r="J379" s="19">
        <f t="shared" si="24"/>
        <v>10485.900000000001</v>
      </c>
    </row>
    <row r="380" spans="1:10" x14ac:dyDescent="0.2">
      <c r="A380" s="6">
        <v>379</v>
      </c>
      <c r="B380" s="36" t="s">
        <v>681</v>
      </c>
      <c r="C380" s="36" t="s">
        <v>673</v>
      </c>
      <c r="D380" s="36">
        <v>3174.42</v>
      </c>
      <c r="E380" s="36" t="s">
        <v>682</v>
      </c>
      <c r="F380" s="23" t="s">
        <v>662</v>
      </c>
      <c r="G380" s="38">
        <v>3174.42</v>
      </c>
      <c r="H380" s="6" t="s">
        <v>15</v>
      </c>
      <c r="I380" s="18">
        <f t="shared" si="23"/>
        <v>13</v>
      </c>
      <c r="J380" s="19">
        <f t="shared" si="24"/>
        <v>41267.46</v>
      </c>
    </row>
    <row r="381" spans="1:10" x14ac:dyDescent="0.2">
      <c r="A381" s="6">
        <v>380</v>
      </c>
      <c r="B381" s="36" t="s">
        <v>683</v>
      </c>
      <c r="C381" s="36" t="s">
        <v>643</v>
      </c>
      <c r="D381" s="36">
        <v>1965.39</v>
      </c>
      <c r="E381" s="36" t="s">
        <v>684</v>
      </c>
      <c r="F381" s="23" t="s">
        <v>662</v>
      </c>
      <c r="G381" s="38">
        <v>1965.39</v>
      </c>
      <c r="H381" s="6" t="s">
        <v>15</v>
      </c>
      <c r="I381" s="18">
        <f t="shared" si="23"/>
        <v>-42</v>
      </c>
      <c r="J381" s="19">
        <f t="shared" si="24"/>
        <v>-82546.38</v>
      </c>
    </row>
    <row r="382" spans="1:10" x14ac:dyDescent="0.2">
      <c r="A382" s="6">
        <v>381</v>
      </c>
      <c r="B382" s="36" t="s">
        <v>685</v>
      </c>
      <c r="C382" s="36" t="s">
        <v>589</v>
      </c>
      <c r="D382" s="36">
        <v>988.02</v>
      </c>
      <c r="E382" s="36" t="s">
        <v>686</v>
      </c>
      <c r="F382" s="23" t="s">
        <v>686</v>
      </c>
      <c r="G382" s="38">
        <v>988.02</v>
      </c>
      <c r="H382" s="6" t="s">
        <v>15</v>
      </c>
      <c r="I382" s="18">
        <f t="shared" si="23"/>
        <v>0</v>
      </c>
      <c r="J382" s="19">
        <f t="shared" si="24"/>
        <v>0</v>
      </c>
    </row>
    <row r="383" spans="1:10" x14ac:dyDescent="0.2">
      <c r="A383" s="6">
        <v>382</v>
      </c>
      <c r="B383" s="36" t="s">
        <v>687</v>
      </c>
      <c r="C383" s="36" t="s">
        <v>586</v>
      </c>
      <c r="D383" s="36">
        <v>1291.5999999999999</v>
      </c>
      <c r="E383" s="36" t="s">
        <v>658</v>
      </c>
      <c r="F383" s="23" t="s">
        <v>689</v>
      </c>
      <c r="G383" s="38">
        <v>1291.5999999999999</v>
      </c>
      <c r="H383" s="6" t="s">
        <v>15</v>
      </c>
      <c r="I383" s="18">
        <f t="shared" si="23"/>
        <v>18</v>
      </c>
      <c r="J383" s="19">
        <f t="shared" si="24"/>
        <v>23248.799999999999</v>
      </c>
    </row>
    <row r="384" spans="1:10" x14ac:dyDescent="0.2">
      <c r="A384" s="6">
        <v>383</v>
      </c>
      <c r="B384" s="36" t="s">
        <v>690</v>
      </c>
      <c r="C384" s="36" t="s">
        <v>586</v>
      </c>
      <c r="D384" s="36">
        <v>190.95</v>
      </c>
      <c r="E384" s="36" t="s">
        <v>658</v>
      </c>
      <c r="F384" s="23" t="s">
        <v>689</v>
      </c>
      <c r="G384" s="38">
        <v>190.95</v>
      </c>
      <c r="H384" s="6" t="s">
        <v>15</v>
      </c>
      <c r="I384" s="18">
        <f t="shared" si="23"/>
        <v>18</v>
      </c>
      <c r="J384" s="19">
        <f t="shared" si="24"/>
        <v>3437.1</v>
      </c>
    </row>
    <row r="385" spans="1:10" x14ac:dyDescent="0.2">
      <c r="A385" s="6">
        <v>384</v>
      </c>
      <c r="B385" s="36" t="s">
        <v>691</v>
      </c>
      <c r="C385" s="36" t="s">
        <v>672</v>
      </c>
      <c r="D385" s="36">
        <v>18</v>
      </c>
      <c r="E385" s="36" t="s">
        <v>692</v>
      </c>
      <c r="F385" s="23" t="s">
        <v>689</v>
      </c>
      <c r="G385" s="38">
        <v>18</v>
      </c>
      <c r="H385" s="6" t="s">
        <v>15</v>
      </c>
      <c r="I385" s="18">
        <f t="shared" si="23"/>
        <v>-8</v>
      </c>
      <c r="J385" s="19">
        <f t="shared" si="24"/>
        <v>-144</v>
      </c>
    </row>
    <row r="386" spans="1:10" x14ac:dyDescent="0.2">
      <c r="A386" s="6">
        <v>385</v>
      </c>
      <c r="B386" s="36" t="s">
        <v>693</v>
      </c>
      <c r="C386" s="36" t="s">
        <v>672</v>
      </c>
      <c r="D386" s="36">
        <v>1013.36</v>
      </c>
      <c r="E386" s="36" t="s">
        <v>692</v>
      </c>
      <c r="F386" s="23" t="s">
        <v>689</v>
      </c>
      <c r="G386" s="38">
        <v>1013.36</v>
      </c>
      <c r="H386" s="6" t="s">
        <v>15</v>
      </c>
      <c r="I386" s="18">
        <f t="shared" si="23"/>
        <v>-8</v>
      </c>
      <c r="J386" s="19">
        <f t="shared" si="24"/>
        <v>-8106.88</v>
      </c>
    </row>
    <row r="387" spans="1:10" x14ac:dyDescent="0.2">
      <c r="A387" s="6">
        <v>386</v>
      </c>
      <c r="B387" s="36" t="s">
        <v>694</v>
      </c>
      <c r="C387" s="36" t="s">
        <v>672</v>
      </c>
      <c r="D387" s="36">
        <v>821.02</v>
      </c>
      <c r="E387" s="36" t="s">
        <v>692</v>
      </c>
      <c r="F387" s="23" t="s">
        <v>689</v>
      </c>
      <c r="G387" s="38">
        <v>821.02</v>
      </c>
      <c r="H387" s="6" t="s">
        <v>15</v>
      </c>
      <c r="I387" s="18">
        <f t="shared" si="23"/>
        <v>-8</v>
      </c>
      <c r="J387" s="19">
        <f t="shared" si="24"/>
        <v>-6568.16</v>
      </c>
    </row>
    <row r="388" spans="1:10" x14ac:dyDescent="0.2">
      <c r="A388" s="6">
        <v>387</v>
      </c>
      <c r="B388" s="36" t="s">
        <v>695</v>
      </c>
      <c r="C388" s="36" t="s">
        <v>672</v>
      </c>
      <c r="D388" s="36">
        <v>581.46</v>
      </c>
      <c r="E388" s="36" t="s">
        <v>622</v>
      </c>
      <c r="F388" s="23" t="s">
        <v>689</v>
      </c>
      <c r="G388" s="38">
        <v>581.46</v>
      </c>
      <c r="H388" s="6" t="s">
        <v>15</v>
      </c>
      <c r="I388" s="18">
        <f t="shared" si="23"/>
        <v>-17</v>
      </c>
      <c r="J388" s="19">
        <f t="shared" si="24"/>
        <v>-9884.82</v>
      </c>
    </row>
    <row r="389" spans="1:10" x14ac:dyDescent="0.2">
      <c r="A389" s="6">
        <v>388</v>
      </c>
      <c r="B389" s="36" t="s">
        <v>696</v>
      </c>
      <c r="C389" s="36" t="s">
        <v>672</v>
      </c>
      <c r="D389" s="36">
        <v>989.18</v>
      </c>
      <c r="E389" s="36" t="s">
        <v>622</v>
      </c>
      <c r="F389" s="23" t="s">
        <v>689</v>
      </c>
      <c r="G389" s="38">
        <v>989.18</v>
      </c>
      <c r="H389" s="6" t="s">
        <v>15</v>
      </c>
      <c r="I389" s="18">
        <f t="shared" si="23"/>
        <v>-17</v>
      </c>
      <c r="J389" s="19">
        <f t="shared" si="24"/>
        <v>-16816.059999999998</v>
      </c>
    </row>
    <row r="390" spans="1:10" x14ac:dyDescent="0.2">
      <c r="A390" s="6">
        <v>389</v>
      </c>
      <c r="B390" s="36" t="s">
        <v>697</v>
      </c>
      <c r="C390" s="36" t="s">
        <v>586</v>
      </c>
      <c r="D390" s="36">
        <v>328.53</v>
      </c>
      <c r="E390" s="36" t="s">
        <v>635</v>
      </c>
      <c r="F390" s="23" t="s">
        <v>689</v>
      </c>
      <c r="G390" s="38">
        <v>328.53</v>
      </c>
      <c r="H390" s="6" t="s">
        <v>15</v>
      </c>
      <c r="I390" s="18">
        <f t="shared" si="23"/>
        <v>15</v>
      </c>
      <c r="J390" s="19">
        <f t="shared" si="24"/>
        <v>4927.95</v>
      </c>
    </row>
    <row r="391" spans="1:10" x14ac:dyDescent="0.2">
      <c r="A391" s="6">
        <v>390</v>
      </c>
      <c r="B391" s="36" t="s">
        <v>698</v>
      </c>
      <c r="C391" s="36" t="s">
        <v>586</v>
      </c>
      <c r="D391" s="36">
        <v>52.46</v>
      </c>
      <c r="E391" s="36" t="s">
        <v>635</v>
      </c>
      <c r="F391" s="23" t="s">
        <v>689</v>
      </c>
      <c r="G391" s="38">
        <v>52.46</v>
      </c>
      <c r="H391" s="6" t="s">
        <v>15</v>
      </c>
      <c r="I391" s="18">
        <f t="shared" si="23"/>
        <v>15</v>
      </c>
      <c r="J391" s="19">
        <f t="shared" si="24"/>
        <v>786.9</v>
      </c>
    </row>
    <row r="392" spans="1:10" x14ac:dyDescent="0.2">
      <c r="A392" s="6">
        <v>391</v>
      </c>
      <c r="B392" s="36" t="s">
        <v>699</v>
      </c>
      <c r="C392" s="36" t="s">
        <v>672</v>
      </c>
      <c r="D392" s="36">
        <v>1413.11</v>
      </c>
      <c r="E392" s="36" t="s">
        <v>646</v>
      </c>
      <c r="F392" s="23" t="s">
        <v>689</v>
      </c>
      <c r="G392" s="38">
        <v>1413.11</v>
      </c>
      <c r="H392" s="6" t="s">
        <v>15</v>
      </c>
      <c r="I392" s="18">
        <f t="shared" si="23"/>
        <v>-20</v>
      </c>
      <c r="J392" s="19">
        <f t="shared" si="24"/>
        <v>-28262.199999999997</v>
      </c>
    </row>
    <row r="393" spans="1:10" x14ac:dyDescent="0.2">
      <c r="A393" s="6">
        <v>392</v>
      </c>
      <c r="B393" s="36" t="s">
        <v>700</v>
      </c>
      <c r="C393" s="36" t="s">
        <v>672</v>
      </c>
      <c r="D393" s="36">
        <v>875</v>
      </c>
      <c r="E393" s="36" t="s">
        <v>616</v>
      </c>
      <c r="F393" s="23" t="s">
        <v>638</v>
      </c>
      <c r="G393" s="38">
        <v>875</v>
      </c>
      <c r="H393" s="6" t="s">
        <v>15</v>
      </c>
      <c r="I393" s="18">
        <f t="shared" si="23"/>
        <v>13</v>
      </c>
      <c r="J393" s="19">
        <f t="shared" si="24"/>
        <v>11375</v>
      </c>
    </row>
    <row r="394" spans="1:10" x14ac:dyDescent="0.2">
      <c r="A394" s="6">
        <v>393</v>
      </c>
      <c r="B394" s="36" t="s">
        <v>701</v>
      </c>
      <c r="C394" s="36" t="s">
        <v>661</v>
      </c>
      <c r="D394" s="36">
        <v>1387.5</v>
      </c>
      <c r="E394" s="36" t="s">
        <v>702</v>
      </c>
      <c r="F394" s="23" t="s">
        <v>669</v>
      </c>
      <c r="G394" s="38">
        <v>1387.5</v>
      </c>
      <c r="H394" s="6" t="s">
        <v>15</v>
      </c>
      <c r="I394" s="18">
        <f t="shared" si="23"/>
        <v>-2</v>
      </c>
      <c r="J394" s="19">
        <f t="shared" si="24"/>
        <v>-2775</v>
      </c>
    </row>
    <row r="395" spans="1:10" x14ac:dyDescent="0.2">
      <c r="A395" s="6">
        <v>394</v>
      </c>
      <c r="B395" s="36" t="s">
        <v>703</v>
      </c>
      <c r="C395" s="36" t="s">
        <v>704</v>
      </c>
      <c r="D395" s="36">
        <v>8000</v>
      </c>
      <c r="E395" s="36" t="s">
        <v>705</v>
      </c>
      <c r="F395" s="23" t="s">
        <v>706</v>
      </c>
      <c r="G395" s="38">
        <v>8000</v>
      </c>
      <c r="H395" s="6" t="s">
        <v>15</v>
      </c>
      <c r="I395" s="18">
        <f t="shared" si="23"/>
        <v>4</v>
      </c>
      <c r="J395" s="19">
        <f t="shared" si="24"/>
        <v>32000</v>
      </c>
    </row>
    <row r="396" spans="1:10" x14ac:dyDescent="0.2">
      <c r="A396" s="6">
        <v>395</v>
      </c>
      <c r="B396" s="36" t="s">
        <v>707</v>
      </c>
      <c r="C396" s="36" t="s">
        <v>535</v>
      </c>
      <c r="D396" s="36">
        <v>1504.25</v>
      </c>
      <c r="E396" s="36" t="s">
        <v>586</v>
      </c>
      <c r="F396" s="23" t="s">
        <v>633</v>
      </c>
      <c r="G396" s="38">
        <v>1504.25</v>
      </c>
      <c r="H396" s="6" t="s">
        <v>15</v>
      </c>
      <c r="I396" s="18">
        <f t="shared" si="23"/>
        <v>3</v>
      </c>
      <c r="J396" s="19">
        <f t="shared" si="24"/>
        <v>4512.75</v>
      </c>
    </row>
    <row r="397" spans="1:10" x14ac:dyDescent="0.2">
      <c r="A397" s="6">
        <v>396</v>
      </c>
      <c r="B397" s="36" t="s">
        <v>708</v>
      </c>
      <c r="C397" s="36" t="s">
        <v>586</v>
      </c>
      <c r="D397" s="36">
        <v>1504.25</v>
      </c>
      <c r="E397" s="36" t="s">
        <v>672</v>
      </c>
      <c r="F397" s="23" t="s">
        <v>673</v>
      </c>
      <c r="G397" s="38">
        <v>1504.25</v>
      </c>
      <c r="H397" s="6" t="s">
        <v>15</v>
      </c>
      <c r="I397" s="18">
        <f t="shared" si="23"/>
        <v>3</v>
      </c>
      <c r="J397" s="19">
        <f t="shared" si="24"/>
        <v>4512.75</v>
      </c>
    </row>
    <row r="398" spans="1:10" x14ac:dyDescent="0.2">
      <c r="A398" s="6">
        <v>397</v>
      </c>
      <c r="B398" s="36" t="s">
        <v>709</v>
      </c>
      <c r="C398" s="36" t="s">
        <v>672</v>
      </c>
      <c r="D398" s="36">
        <v>1504.25</v>
      </c>
      <c r="E398" s="36" t="s">
        <v>621</v>
      </c>
      <c r="F398" s="23" t="s">
        <v>621</v>
      </c>
      <c r="G398" s="38">
        <v>1504.25</v>
      </c>
      <c r="H398" s="6" t="s">
        <v>15</v>
      </c>
      <c r="I398" s="18">
        <f t="shared" si="23"/>
        <v>0</v>
      </c>
      <c r="J398" s="19">
        <f t="shared" si="24"/>
        <v>0</v>
      </c>
    </row>
    <row r="399" spans="1:10" x14ac:dyDescent="0.2">
      <c r="A399" s="6">
        <v>398</v>
      </c>
      <c r="B399" s="36" t="s">
        <v>710</v>
      </c>
      <c r="C399" s="36" t="s">
        <v>621</v>
      </c>
      <c r="D399" s="36">
        <v>1504.25</v>
      </c>
      <c r="E399" s="36" t="s">
        <v>711</v>
      </c>
      <c r="F399" s="23" t="s">
        <v>669</v>
      </c>
      <c r="G399" s="38">
        <v>1504.25</v>
      </c>
      <c r="H399" s="6" t="s">
        <v>15</v>
      </c>
      <c r="I399" s="18">
        <f t="shared" si="23"/>
        <v>-1</v>
      </c>
      <c r="J399" s="19">
        <f t="shared" si="24"/>
        <v>-1504.25</v>
      </c>
    </row>
    <row r="400" spans="1:10" x14ac:dyDescent="0.2">
      <c r="A400" s="6">
        <v>399</v>
      </c>
      <c r="B400" s="36" t="s">
        <v>712</v>
      </c>
      <c r="C400" s="36" t="s">
        <v>672</v>
      </c>
      <c r="D400" s="36">
        <v>227.8</v>
      </c>
      <c r="E400" s="36" t="s">
        <v>621</v>
      </c>
      <c r="F400" s="23" t="s">
        <v>621</v>
      </c>
      <c r="G400" s="38">
        <v>227.8</v>
      </c>
      <c r="H400" s="6" t="s">
        <v>15</v>
      </c>
      <c r="I400" s="18">
        <f t="shared" si="23"/>
        <v>0</v>
      </c>
      <c r="J400" s="19">
        <f t="shared" si="24"/>
        <v>0</v>
      </c>
    </row>
    <row r="401" spans="1:10" x14ac:dyDescent="0.2">
      <c r="A401" s="6">
        <v>400</v>
      </c>
      <c r="B401" s="36" t="s">
        <v>713</v>
      </c>
      <c r="C401" s="36" t="s">
        <v>550</v>
      </c>
      <c r="D401" s="36">
        <v>77472.05</v>
      </c>
      <c r="E401" s="36" t="s">
        <v>648</v>
      </c>
      <c r="F401" s="23" t="s">
        <v>648</v>
      </c>
      <c r="G401" s="38">
        <v>77472.05</v>
      </c>
      <c r="H401" s="6" t="s">
        <v>15</v>
      </c>
      <c r="I401" s="18">
        <f t="shared" si="23"/>
        <v>0</v>
      </c>
      <c r="J401" s="19">
        <f t="shared" si="24"/>
        <v>0</v>
      </c>
    </row>
    <row r="402" spans="1:10" x14ac:dyDescent="0.2">
      <c r="A402" s="6">
        <v>401</v>
      </c>
      <c r="B402" s="36" t="s">
        <v>714</v>
      </c>
      <c r="C402" s="36" t="s">
        <v>571</v>
      </c>
      <c r="D402" s="36">
        <v>5339.24</v>
      </c>
      <c r="E402" s="36" t="s">
        <v>658</v>
      </c>
      <c r="F402" s="23" t="s">
        <v>658</v>
      </c>
      <c r="G402" s="38">
        <v>5339.24</v>
      </c>
      <c r="H402" s="6" t="s">
        <v>15</v>
      </c>
      <c r="I402" s="18">
        <f t="shared" si="23"/>
        <v>0</v>
      </c>
      <c r="J402" s="19">
        <f t="shared" si="24"/>
        <v>0</v>
      </c>
    </row>
    <row r="403" spans="1:10" x14ac:dyDescent="0.2">
      <c r="A403" s="6">
        <v>402</v>
      </c>
      <c r="B403" s="36" t="s">
        <v>715</v>
      </c>
      <c r="C403" s="36" t="s">
        <v>571</v>
      </c>
      <c r="D403" s="36">
        <v>15795.8</v>
      </c>
      <c r="E403" s="36" t="s">
        <v>716</v>
      </c>
      <c r="F403" s="23" t="s">
        <v>650</v>
      </c>
      <c r="G403" s="38">
        <v>15795.8</v>
      </c>
      <c r="H403" s="6" t="s">
        <v>15</v>
      </c>
      <c r="I403" s="18">
        <f t="shared" si="23"/>
        <v>-1</v>
      </c>
      <c r="J403" s="19">
        <f t="shared" si="24"/>
        <v>-15795.8</v>
      </c>
    </row>
    <row r="404" spans="1:10" x14ac:dyDescent="0.2">
      <c r="A404" s="6">
        <v>403</v>
      </c>
      <c r="B404" s="36" t="s">
        <v>717</v>
      </c>
      <c r="C404" s="36" t="s">
        <v>718</v>
      </c>
      <c r="D404" s="36">
        <v>4038.17</v>
      </c>
      <c r="E404" s="36" t="s">
        <v>689</v>
      </c>
      <c r="F404" s="23" t="s">
        <v>650</v>
      </c>
      <c r="G404" s="38">
        <v>4038.17</v>
      </c>
      <c r="H404" s="6" t="s">
        <v>15</v>
      </c>
      <c r="I404" s="18">
        <f t="shared" si="23"/>
        <v>-21</v>
      </c>
      <c r="J404" s="19">
        <f t="shared" si="24"/>
        <v>-84801.57</v>
      </c>
    </row>
    <row r="405" spans="1:10" x14ac:dyDescent="0.2">
      <c r="A405" s="6">
        <v>404</v>
      </c>
      <c r="B405" s="36" t="s">
        <v>719</v>
      </c>
      <c r="C405" s="36" t="s">
        <v>535</v>
      </c>
      <c r="D405" s="36">
        <v>430.08</v>
      </c>
      <c r="E405" s="36" t="s">
        <v>586</v>
      </c>
      <c r="F405" s="23" t="s">
        <v>633</v>
      </c>
      <c r="G405" s="38">
        <v>430.08</v>
      </c>
      <c r="H405" s="6" t="s">
        <v>15</v>
      </c>
      <c r="I405" s="18">
        <f t="shared" si="23"/>
        <v>3</v>
      </c>
      <c r="J405" s="19">
        <f t="shared" si="24"/>
        <v>1290.24</v>
      </c>
    </row>
    <row r="406" spans="1:10" x14ac:dyDescent="0.2">
      <c r="A406" s="6">
        <v>405</v>
      </c>
      <c r="B406" s="36" t="s">
        <v>720</v>
      </c>
      <c r="C406" s="36" t="s">
        <v>718</v>
      </c>
      <c r="D406" s="36">
        <v>4324.55</v>
      </c>
      <c r="E406" s="36" t="s">
        <v>718</v>
      </c>
      <c r="F406" s="23" t="s">
        <v>721</v>
      </c>
      <c r="G406" s="38">
        <v>540.25</v>
      </c>
      <c r="H406" s="6" t="s">
        <v>15</v>
      </c>
      <c r="I406" s="18">
        <f t="shared" si="23"/>
        <v>17</v>
      </c>
      <c r="J406" s="19">
        <f t="shared" si="24"/>
        <v>73517.350000000006</v>
      </c>
    </row>
    <row r="407" spans="1:10" x14ac:dyDescent="0.2">
      <c r="A407" s="6">
        <v>406</v>
      </c>
      <c r="B407" s="36" t="s">
        <v>722</v>
      </c>
      <c r="C407" s="36" t="s">
        <v>718</v>
      </c>
      <c r="D407" s="36">
        <v>650</v>
      </c>
      <c r="E407" s="36" t="s">
        <v>621</v>
      </c>
      <c r="F407" s="23" t="s">
        <v>660</v>
      </c>
      <c r="G407" s="38">
        <v>650</v>
      </c>
      <c r="H407" s="6" t="s">
        <v>15</v>
      </c>
      <c r="I407" s="18">
        <f t="shared" si="23"/>
        <v>-7</v>
      </c>
      <c r="J407" s="19">
        <f t="shared" si="24"/>
        <v>-4550</v>
      </c>
    </row>
    <row r="408" spans="1:10" x14ac:dyDescent="0.2">
      <c r="A408" s="6">
        <v>407</v>
      </c>
      <c r="B408" s="36" t="s">
        <v>723</v>
      </c>
      <c r="C408" s="36" t="s">
        <v>724</v>
      </c>
      <c r="D408" s="36">
        <v>2000</v>
      </c>
      <c r="E408" s="36" t="s">
        <v>643</v>
      </c>
      <c r="F408" s="23" t="s">
        <v>660</v>
      </c>
      <c r="G408" s="38">
        <v>1787.18</v>
      </c>
      <c r="H408" s="6" t="s">
        <v>15</v>
      </c>
      <c r="I408" s="18">
        <f t="shared" si="23"/>
        <v>-9</v>
      </c>
      <c r="J408" s="19">
        <f t="shared" si="24"/>
        <v>-18000</v>
      </c>
    </row>
    <row r="409" spans="1:10" x14ac:dyDescent="0.2">
      <c r="A409" s="6">
        <v>408</v>
      </c>
      <c r="B409" s="36" t="s">
        <v>725</v>
      </c>
      <c r="C409" s="36" t="s">
        <v>724</v>
      </c>
      <c r="D409" s="36">
        <v>41.48</v>
      </c>
      <c r="E409" s="36">
        <v>44897</v>
      </c>
      <c r="F409" s="23" t="s">
        <v>621</v>
      </c>
      <c r="G409" s="38">
        <v>41.48</v>
      </c>
      <c r="H409" s="6" t="s">
        <v>15</v>
      </c>
      <c r="I409" s="18">
        <f t="shared" si="23"/>
        <v>-2</v>
      </c>
      <c r="J409" s="19">
        <f t="shared" si="24"/>
        <v>-82.96</v>
      </c>
    </row>
    <row r="410" spans="1:10" x14ac:dyDescent="0.2">
      <c r="A410" s="6">
        <v>409</v>
      </c>
      <c r="B410" s="36" t="s">
        <v>726</v>
      </c>
      <c r="C410" s="36" t="s">
        <v>643</v>
      </c>
      <c r="D410" s="36">
        <v>41.48</v>
      </c>
      <c r="E410" s="36">
        <v>44928</v>
      </c>
      <c r="F410" s="23" t="s">
        <v>702</v>
      </c>
      <c r="G410" s="38">
        <v>41.48</v>
      </c>
      <c r="H410" s="6" t="s">
        <v>15</v>
      </c>
      <c r="I410" s="18">
        <f t="shared" si="23"/>
        <v>-2</v>
      </c>
      <c r="J410" s="19">
        <f t="shared" si="24"/>
        <v>-82.96</v>
      </c>
    </row>
    <row r="411" spans="1:10" x14ac:dyDescent="0.2">
      <c r="A411" s="6">
        <v>410</v>
      </c>
      <c r="B411" s="36" t="s">
        <v>727</v>
      </c>
      <c r="C411" s="36" t="s">
        <v>728</v>
      </c>
      <c r="D411" s="36">
        <v>41.48</v>
      </c>
      <c r="E411" s="36">
        <v>44867</v>
      </c>
      <c r="F411" s="23" t="s">
        <v>672</v>
      </c>
      <c r="G411" s="38">
        <v>41.48</v>
      </c>
      <c r="H411" s="6" t="s">
        <v>15</v>
      </c>
      <c r="I411" s="18">
        <f t="shared" si="23"/>
        <v>-2</v>
      </c>
      <c r="J411" s="19">
        <f t="shared" si="24"/>
        <v>-82.96</v>
      </c>
    </row>
    <row r="412" spans="1:10" x14ac:dyDescent="0.2">
      <c r="A412" s="6">
        <v>411</v>
      </c>
      <c r="B412" s="36" t="s">
        <v>729</v>
      </c>
      <c r="C412" s="36" t="s">
        <v>607</v>
      </c>
      <c r="D412" s="36">
        <v>287.04000000000002</v>
      </c>
      <c r="E412" s="36" t="s">
        <v>655</v>
      </c>
      <c r="F412" s="23" t="s">
        <v>655</v>
      </c>
      <c r="G412" s="38">
        <v>287.04000000000002</v>
      </c>
      <c r="H412" s="6" t="s">
        <v>15</v>
      </c>
      <c r="I412" s="18">
        <f t="shared" si="23"/>
        <v>0</v>
      </c>
      <c r="J412" s="19">
        <f t="shared" si="24"/>
        <v>0</v>
      </c>
    </row>
    <row r="413" spans="1:10" x14ac:dyDescent="0.2">
      <c r="A413" s="6">
        <v>412</v>
      </c>
      <c r="B413" s="36" t="s">
        <v>730</v>
      </c>
      <c r="C413" s="36" t="s">
        <v>543</v>
      </c>
      <c r="D413" s="36">
        <v>975</v>
      </c>
      <c r="E413" s="36" t="s">
        <v>672</v>
      </c>
      <c r="F413" s="23" t="s">
        <v>658</v>
      </c>
      <c r="G413" s="38">
        <v>975</v>
      </c>
      <c r="H413" s="6" t="s">
        <v>15</v>
      </c>
      <c r="I413" s="18">
        <f t="shared" si="23"/>
        <v>7</v>
      </c>
      <c r="J413" s="19">
        <f t="shared" si="24"/>
        <v>6825</v>
      </c>
    </row>
    <row r="414" spans="1:10" x14ac:dyDescent="0.2">
      <c r="A414" s="6">
        <v>413</v>
      </c>
      <c r="B414" s="36" t="s">
        <v>731</v>
      </c>
      <c r="C414" s="36" t="s">
        <v>686</v>
      </c>
      <c r="D414" s="36">
        <v>3737.95</v>
      </c>
      <c r="E414" s="36" t="s">
        <v>732</v>
      </c>
      <c r="F414" s="23" t="s">
        <v>651</v>
      </c>
      <c r="G414" s="38">
        <v>3737.95</v>
      </c>
      <c r="H414" s="6" t="s">
        <v>15</v>
      </c>
      <c r="I414" s="18">
        <f t="shared" si="23"/>
        <v>2</v>
      </c>
      <c r="J414" s="19">
        <f t="shared" si="24"/>
        <v>7475.9</v>
      </c>
    </row>
    <row r="415" spans="1:10" x14ac:dyDescent="0.2">
      <c r="A415" s="6">
        <v>414</v>
      </c>
      <c r="B415" s="36" t="s">
        <v>733</v>
      </c>
      <c r="C415" s="36" t="s">
        <v>688</v>
      </c>
      <c r="D415" s="36">
        <v>2866.83</v>
      </c>
      <c r="E415" s="36" t="s">
        <v>636</v>
      </c>
      <c r="F415" s="23" t="s">
        <v>636</v>
      </c>
      <c r="G415" s="38">
        <v>2866.83</v>
      </c>
      <c r="H415" s="6" t="s">
        <v>15</v>
      </c>
      <c r="I415" s="18">
        <f t="shared" si="23"/>
        <v>0</v>
      </c>
      <c r="J415" s="19">
        <f t="shared" si="24"/>
        <v>0</v>
      </c>
    </row>
    <row r="416" spans="1:10" x14ac:dyDescent="0.2">
      <c r="A416" s="6">
        <v>415</v>
      </c>
      <c r="B416" s="36" t="s">
        <v>734</v>
      </c>
      <c r="C416" s="36" t="s">
        <v>626</v>
      </c>
      <c r="D416" s="36">
        <v>1400</v>
      </c>
      <c r="E416" s="36" t="s">
        <v>702</v>
      </c>
      <c r="F416" s="23" t="s">
        <v>638</v>
      </c>
      <c r="G416" s="38">
        <v>1400</v>
      </c>
      <c r="H416" s="6" t="s">
        <v>15</v>
      </c>
      <c r="I416" s="18">
        <f t="shared" si="23"/>
        <v>-9</v>
      </c>
      <c r="J416" s="19">
        <f t="shared" si="24"/>
        <v>-12600</v>
      </c>
    </row>
    <row r="417" spans="1:10" x14ac:dyDescent="0.2">
      <c r="A417" s="6">
        <v>416</v>
      </c>
      <c r="B417" s="36" t="s">
        <v>735</v>
      </c>
      <c r="C417" s="36" t="s">
        <v>603</v>
      </c>
      <c r="D417" s="36">
        <v>173.08</v>
      </c>
      <c r="E417" s="36" t="s">
        <v>586</v>
      </c>
      <c r="F417" s="23" t="s">
        <v>633</v>
      </c>
      <c r="G417" s="38">
        <v>173.08</v>
      </c>
      <c r="H417" s="6" t="s">
        <v>15</v>
      </c>
      <c r="I417" s="18">
        <f t="shared" si="23"/>
        <v>3</v>
      </c>
      <c r="J417" s="19">
        <f t="shared" si="24"/>
        <v>519.24</v>
      </c>
    </row>
    <row r="418" spans="1:10" x14ac:dyDescent="0.2">
      <c r="A418" s="6">
        <v>417</v>
      </c>
      <c r="B418" s="36" t="s">
        <v>736</v>
      </c>
      <c r="C418" s="36" t="s">
        <v>603</v>
      </c>
      <c r="D418" s="36">
        <v>11220</v>
      </c>
      <c r="E418" s="36" t="s">
        <v>586</v>
      </c>
      <c r="F418" s="23" t="s">
        <v>633</v>
      </c>
      <c r="G418" s="38">
        <v>11220</v>
      </c>
      <c r="H418" s="6" t="s">
        <v>15</v>
      </c>
      <c r="I418" s="18">
        <f t="shared" si="23"/>
        <v>3</v>
      </c>
      <c r="J418" s="19">
        <f t="shared" si="24"/>
        <v>33660</v>
      </c>
    </row>
    <row r="419" spans="1:10" x14ac:dyDescent="0.2">
      <c r="A419" s="6">
        <v>418</v>
      </c>
      <c r="B419" s="36" t="s">
        <v>737</v>
      </c>
      <c r="C419" s="36" t="s">
        <v>277</v>
      </c>
      <c r="D419" s="36">
        <v>300</v>
      </c>
      <c r="E419" s="36">
        <v>44877</v>
      </c>
      <c r="F419" s="23" t="s">
        <v>660</v>
      </c>
      <c r="G419" s="38">
        <v>300</v>
      </c>
      <c r="H419" s="6" t="s">
        <v>15</v>
      </c>
      <c r="I419" s="18">
        <f t="shared" ref="I419:I482" si="25">F419-E419</f>
        <v>11</v>
      </c>
      <c r="J419" s="19">
        <f t="shared" ref="J419:J482" si="26">I419*D419</f>
        <v>3300</v>
      </c>
    </row>
    <row r="420" spans="1:10" x14ac:dyDescent="0.2">
      <c r="A420" s="6">
        <v>419</v>
      </c>
      <c r="B420" s="36" t="s">
        <v>738</v>
      </c>
      <c r="C420" s="36" t="s">
        <v>277</v>
      </c>
      <c r="D420" s="36">
        <v>300</v>
      </c>
      <c r="E420" s="36">
        <v>44879</v>
      </c>
      <c r="F420" s="23" t="s">
        <v>660</v>
      </c>
      <c r="G420" s="38">
        <v>300</v>
      </c>
      <c r="H420" s="6" t="s">
        <v>15</v>
      </c>
      <c r="I420" s="18">
        <f t="shared" si="25"/>
        <v>9</v>
      </c>
      <c r="J420" s="19">
        <f t="shared" si="26"/>
        <v>2700</v>
      </c>
    </row>
    <row r="421" spans="1:10" x14ac:dyDescent="0.2">
      <c r="A421" s="6">
        <v>420</v>
      </c>
      <c r="B421" s="36" t="s">
        <v>739</v>
      </c>
      <c r="C421" s="36" t="s">
        <v>655</v>
      </c>
      <c r="D421" s="36">
        <v>300</v>
      </c>
      <c r="E421" s="36" t="s">
        <v>637</v>
      </c>
      <c r="F421" s="23" t="s">
        <v>638</v>
      </c>
      <c r="G421" s="38">
        <v>300</v>
      </c>
      <c r="H421" s="6" t="s">
        <v>15</v>
      </c>
      <c r="I421" s="18">
        <f t="shared" si="25"/>
        <v>12</v>
      </c>
      <c r="J421" s="19">
        <f t="shared" si="26"/>
        <v>3600</v>
      </c>
    </row>
    <row r="422" spans="1:10" x14ac:dyDescent="0.2">
      <c r="A422" s="6">
        <v>421</v>
      </c>
      <c r="B422" s="36" t="s">
        <v>740</v>
      </c>
      <c r="C422" s="36" t="s">
        <v>718</v>
      </c>
      <c r="D422" s="36">
        <v>260</v>
      </c>
      <c r="E422" s="36" t="s">
        <v>689</v>
      </c>
      <c r="F422" s="23" t="s">
        <v>621</v>
      </c>
      <c r="G422" s="38">
        <v>260</v>
      </c>
      <c r="H422" s="6" t="s">
        <v>15</v>
      </c>
      <c r="I422" s="18">
        <f t="shared" si="25"/>
        <v>5</v>
      </c>
      <c r="J422" s="19">
        <f t="shared" si="26"/>
        <v>1300</v>
      </c>
    </row>
    <row r="423" spans="1:10" x14ac:dyDescent="0.2">
      <c r="A423" s="6">
        <v>422</v>
      </c>
      <c r="B423" s="36" t="s">
        <v>741</v>
      </c>
      <c r="C423" s="36" t="s">
        <v>742</v>
      </c>
      <c r="D423" s="36">
        <v>260</v>
      </c>
      <c r="E423" s="36" t="s">
        <v>586</v>
      </c>
      <c r="F423" s="23" t="s">
        <v>633</v>
      </c>
      <c r="G423" s="38">
        <v>260</v>
      </c>
      <c r="H423" s="6" t="s">
        <v>15</v>
      </c>
      <c r="I423" s="18">
        <f t="shared" si="25"/>
        <v>3</v>
      </c>
      <c r="J423" s="19">
        <f t="shared" si="26"/>
        <v>780</v>
      </c>
    </row>
    <row r="424" spans="1:10" x14ac:dyDescent="0.2">
      <c r="A424" s="6">
        <v>423</v>
      </c>
      <c r="B424" s="36" t="s">
        <v>743</v>
      </c>
      <c r="C424" s="36" t="s">
        <v>546</v>
      </c>
      <c r="D424" s="36">
        <v>76.8</v>
      </c>
      <c r="E424" s="36" t="s">
        <v>744</v>
      </c>
      <c r="F424" s="23" t="s">
        <v>745</v>
      </c>
      <c r="G424" s="38">
        <v>76.8</v>
      </c>
      <c r="H424" s="6" t="s">
        <v>15</v>
      </c>
      <c r="I424" s="18">
        <f t="shared" si="25"/>
        <v>3</v>
      </c>
      <c r="J424" s="19">
        <f t="shared" si="26"/>
        <v>230.39999999999998</v>
      </c>
    </row>
    <row r="425" spans="1:10" x14ac:dyDescent="0.2">
      <c r="A425" s="6">
        <v>424</v>
      </c>
      <c r="B425" s="36" t="s">
        <v>746</v>
      </c>
      <c r="C425" s="36" t="s">
        <v>747</v>
      </c>
      <c r="D425" s="36">
        <v>92.8</v>
      </c>
      <c r="E425" s="36" t="s">
        <v>641</v>
      </c>
      <c r="F425" s="23" t="s">
        <v>688</v>
      </c>
      <c r="G425" s="38">
        <v>92.8</v>
      </c>
      <c r="H425" s="6" t="s">
        <v>15</v>
      </c>
      <c r="I425" s="18">
        <f t="shared" si="25"/>
        <v>2</v>
      </c>
      <c r="J425" s="19">
        <f t="shared" si="26"/>
        <v>185.6</v>
      </c>
    </row>
    <row r="426" spans="1:10" x14ac:dyDescent="0.2">
      <c r="A426" s="6">
        <v>425</v>
      </c>
      <c r="B426" s="36" t="s">
        <v>748</v>
      </c>
      <c r="C426" s="36" t="s">
        <v>645</v>
      </c>
      <c r="D426" s="36">
        <v>140.80000000000001</v>
      </c>
      <c r="E426" s="36" t="s">
        <v>646</v>
      </c>
      <c r="F426" s="23" t="s">
        <v>636</v>
      </c>
      <c r="G426" s="38">
        <v>140.80000000000001</v>
      </c>
      <c r="H426" s="6" t="s">
        <v>15</v>
      </c>
      <c r="I426" s="18">
        <f t="shared" si="25"/>
        <v>4</v>
      </c>
      <c r="J426" s="19">
        <f t="shared" si="26"/>
        <v>563.20000000000005</v>
      </c>
    </row>
    <row r="427" spans="1:10" x14ac:dyDescent="0.2">
      <c r="A427" s="6">
        <v>426</v>
      </c>
      <c r="B427" s="36" t="s">
        <v>749</v>
      </c>
      <c r="C427" s="36" t="s">
        <v>620</v>
      </c>
      <c r="D427" s="36">
        <v>390</v>
      </c>
      <c r="E427" s="36" t="s">
        <v>662</v>
      </c>
      <c r="F427" s="23" t="s">
        <v>638</v>
      </c>
      <c r="G427" s="38">
        <v>390</v>
      </c>
      <c r="H427" s="6" t="s">
        <v>15</v>
      </c>
      <c r="I427" s="18">
        <f t="shared" si="25"/>
        <v>2</v>
      </c>
      <c r="J427" s="19">
        <f t="shared" si="26"/>
        <v>780</v>
      </c>
    </row>
    <row r="428" spans="1:10" x14ac:dyDescent="0.2">
      <c r="A428" s="6">
        <v>427</v>
      </c>
      <c r="B428" s="36" t="s">
        <v>750</v>
      </c>
      <c r="C428" s="36" t="s">
        <v>650</v>
      </c>
      <c r="D428" s="36">
        <v>1600</v>
      </c>
      <c r="E428" s="36" t="s">
        <v>621</v>
      </c>
      <c r="F428" s="23" t="s">
        <v>621</v>
      </c>
      <c r="G428" s="38">
        <v>1600</v>
      </c>
      <c r="H428" s="6" t="s">
        <v>15</v>
      </c>
      <c r="I428" s="18">
        <f t="shared" si="25"/>
        <v>0</v>
      </c>
      <c r="J428" s="19">
        <f t="shared" si="26"/>
        <v>0</v>
      </c>
    </row>
    <row r="429" spans="1:10" x14ac:dyDescent="0.2">
      <c r="A429" s="6">
        <v>428</v>
      </c>
      <c r="B429" s="36" t="s">
        <v>751</v>
      </c>
      <c r="C429" s="36" t="s">
        <v>640</v>
      </c>
      <c r="D429" s="36">
        <v>2167.5</v>
      </c>
      <c r="E429" s="36" t="s">
        <v>635</v>
      </c>
      <c r="F429" s="23" t="s">
        <v>706</v>
      </c>
      <c r="G429" s="38">
        <v>2167.5</v>
      </c>
      <c r="H429" s="6" t="s">
        <v>15</v>
      </c>
      <c r="I429" s="18">
        <f t="shared" si="25"/>
        <v>7</v>
      </c>
      <c r="J429" s="19">
        <f t="shared" si="26"/>
        <v>15172.5</v>
      </c>
    </row>
    <row r="430" spans="1:10" x14ac:dyDescent="0.2">
      <c r="A430" s="6">
        <v>429</v>
      </c>
      <c r="B430" s="36" t="s">
        <v>752</v>
      </c>
      <c r="C430" s="36" t="s">
        <v>543</v>
      </c>
      <c r="D430" s="36">
        <v>590</v>
      </c>
      <c r="E430" s="36" t="s">
        <v>672</v>
      </c>
      <c r="F430" s="23" t="s">
        <v>673</v>
      </c>
      <c r="G430" s="38">
        <v>590</v>
      </c>
      <c r="H430" s="6" t="s">
        <v>15</v>
      </c>
      <c r="I430" s="18">
        <f t="shared" si="25"/>
        <v>3</v>
      </c>
      <c r="J430" s="19">
        <f t="shared" si="26"/>
        <v>1770</v>
      </c>
    </row>
    <row r="431" spans="1:10" x14ac:dyDescent="0.2">
      <c r="A431" s="6">
        <v>430</v>
      </c>
      <c r="B431" s="36" t="s">
        <v>753</v>
      </c>
      <c r="C431" s="36" t="s">
        <v>754</v>
      </c>
      <c r="D431" s="36">
        <v>2185.46</v>
      </c>
      <c r="E431" s="36" t="s">
        <v>586</v>
      </c>
      <c r="F431" s="23" t="s">
        <v>633</v>
      </c>
      <c r="G431" s="38">
        <v>2185.46</v>
      </c>
      <c r="H431" s="6" t="s">
        <v>15</v>
      </c>
      <c r="I431" s="18">
        <f t="shared" si="25"/>
        <v>3</v>
      </c>
      <c r="J431" s="19">
        <f t="shared" si="26"/>
        <v>6556.38</v>
      </c>
    </row>
    <row r="432" spans="1:10" x14ac:dyDescent="0.2">
      <c r="A432" s="6">
        <v>431</v>
      </c>
      <c r="B432" s="36" t="s">
        <v>755</v>
      </c>
      <c r="C432" s="36" t="s">
        <v>756</v>
      </c>
      <c r="D432" s="36">
        <v>347</v>
      </c>
      <c r="E432" s="36" t="s">
        <v>621</v>
      </c>
      <c r="F432" s="23" t="s">
        <v>621</v>
      </c>
      <c r="G432" s="38">
        <v>347</v>
      </c>
      <c r="H432" s="6" t="s">
        <v>15</v>
      </c>
      <c r="I432" s="18">
        <f t="shared" si="25"/>
        <v>0</v>
      </c>
      <c r="J432" s="19">
        <f t="shared" si="26"/>
        <v>0</v>
      </c>
    </row>
    <row r="433" spans="1:10" x14ac:dyDescent="0.2">
      <c r="A433" s="6">
        <v>432</v>
      </c>
      <c r="B433" s="36" t="s">
        <v>757</v>
      </c>
      <c r="C433" s="36" t="s">
        <v>586</v>
      </c>
      <c r="D433" s="36">
        <v>1600</v>
      </c>
      <c r="E433" s="36" t="s">
        <v>672</v>
      </c>
      <c r="F433" s="23" t="s">
        <v>621</v>
      </c>
      <c r="G433" s="38">
        <v>1600</v>
      </c>
      <c r="H433" s="6" t="s">
        <v>15</v>
      </c>
      <c r="I433" s="18">
        <f t="shared" si="25"/>
        <v>30</v>
      </c>
      <c r="J433" s="19">
        <f t="shared" si="26"/>
        <v>48000</v>
      </c>
    </row>
    <row r="434" spans="1:10" x14ac:dyDescent="0.2">
      <c r="A434" s="6">
        <v>433</v>
      </c>
      <c r="B434" s="36" t="s">
        <v>758</v>
      </c>
      <c r="C434" s="36" t="s">
        <v>759</v>
      </c>
      <c r="D434" s="36">
        <v>17500</v>
      </c>
      <c r="E434" s="36" t="s">
        <v>702</v>
      </c>
      <c r="F434" s="23" t="s">
        <v>617</v>
      </c>
      <c r="G434" s="38">
        <v>17500</v>
      </c>
      <c r="H434" s="6" t="s">
        <v>15</v>
      </c>
      <c r="I434" s="18">
        <f t="shared" si="25"/>
        <v>-15</v>
      </c>
      <c r="J434" s="19">
        <f t="shared" si="26"/>
        <v>-262500</v>
      </c>
    </row>
    <row r="435" spans="1:10" x14ac:dyDescent="0.2">
      <c r="A435" s="6">
        <v>434</v>
      </c>
      <c r="B435" s="36" t="s">
        <v>760</v>
      </c>
      <c r="C435" s="36" t="s">
        <v>761</v>
      </c>
      <c r="D435" s="36">
        <v>8500</v>
      </c>
      <c r="E435" s="36" t="s">
        <v>762</v>
      </c>
      <c r="F435" s="23" t="s">
        <v>650</v>
      </c>
      <c r="G435" s="38">
        <v>8500</v>
      </c>
      <c r="H435" s="6" t="s">
        <v>15</v>
      </c>
      <c r="I435" s="18">
        <f t="shared" si="25"/>
        <v>12</v>
      </c>
      <c r="J435" s="19">
        <f t="shared" si="26"/>
        <v>102000</v>
      </c>
    </row>
    <row r="436" spans="1:10" x14ac:dyDescent="0.2">
      <c r="A436" s="6">
        <v>435</v>
      </c>
      <c r="B436" s="36" t="s">
        <v>763</v>
      </c>
      <c r="C436" s="36" t="s">
        <v>764</v>
      </c>
      <c r="D436" s="36">
        <v>284.73</v>
      </c>
      <c r="E436" s="36" t="s">
        <v>669</v>
      </c>
      <c r="F436" s="23" t="s">
        <v>765</v>
      </c>
      <c r="G436" s="38">
        <v>69.64</v>
      </c>
      <c r="H436" s="6" t="s">
        <v>15</v>
      </c>
      <c r="I436" s="18">
        <f t="shared" si="25"/>
        <v>-6</v>
      </c>
      <c r="J436" s="19">
        <f t="shared" si="26"/>
        <v>-1708.38</v>
      </c>
    </row>
    <row r="437" spans="1:10" x14ac:dyDescent="0.2">
      <c r="A437" s="6">
        <v>436</v>
      </c>
      <c r="B437" s="36" t="s">
        <v>766</v>
      </c>
      <c r="C437" s="36" t="s">
        <v>732</v>
      </c>
      <c r="D437" s="36">
        <v>1628.29</v>
      </c>
      <c r="E437" s="36" t="s">
        <v>636</v>
      </c>
      <c r="F437" s="23" t="s">
        <v>617</v>
      </c>
      <c r="G437" s="38">
        <v>1371.62</v>
      </c>
      <c r="H437" s="6" t="s">
        <v>15</v>
      </c>
      <c r="I437" s="18">
        <f t="shared" si="25"/>
        <v>-3</v>
      </c>
      <c r="J437" s="19">
        <f t="shared" si="26"/>
        <v>-4884.87</v>
      </c>
    </row>
    <row r="438" spans="1:10" x14ac:dyDescent="0.2">
      <c r="A438" s="6">
        <v>437</v>
      </c>
      <c r="B438" s="36" t="s">
        <v>767</v>
      </c>
      <c r="C438" s="36" t="s">
        <v>563</v>
      </c>
      <c r="D438" s="36">
        <v>1628.29</v>
      </c>
      <c r="E438" s="36" t="s">
        <v>704</v>
      </c>
      <c r="F438" s="23" t="s">
        <v>648</v>
      </c>
      <c r="G438" s="38">
        <v>1371.62</v>
      </c>
      <c r="H438" s="6" t="s">
        <v>15</v>
      </c>
      <c r="I438" s="18">
        <f t="shared" si="25"/>
        <v>-8</v>
      </c>
      <c r="J438" s="19">
        <f t="shared" si="26"/>
        <v>-13026.32</v>
      </c>
    </row>
    <row r="439" spans="1:10" x14ac:dyDescent="0.2">
      <c r="A439" s="6">
        <v>438</v>
      </c>
      <c r="B439" s="36" t="s">
        <v>768</v>
      </c>
      <c r="C439" s="36" t="s">
        <v>648</v>
      </c>
      <c r="D439" s="36">
        <v>1149.19</v>
      </c>
      <c r="E439" s="36" t="s">
        <v>716</v>
      </c>
      <c r="F439" s="23" t="s">
        <v>706</v>
      </c>
      <c r="G439" s="38">
        <v>1000.01</v>
      </c>
      <c r="H439" s="6" t="s">
        <v>15</v>
      </c>
      <c r="I439" s="18">
        <f t="shared" si="25"/>
        <v>12</v>
      </c>
      <c r="J439" s="19">
        <f t="shared" si="26"/>
        <v>13790.28</v>
      </c>
    </row>
    <row r="440" spans="1:10" x14ac:dyDescent="0.2">
      <c r="A440" s="6">
        <v>439</v>
      </c>
      <c r="B440" s="36" t="s">
        <v>769</v>
      </c>
      <c r="C440" s="36" t="s">
        <v>655</v>
      </c>
      <c r="D440" s="36">
        <v>173.14</v>
      </c>
      <c r="E440" s="36" t="s">
        <v>635</v>
      </c>
      <c r="F440" s="23" t="s">
        <v>706</v>
      </c>
      <c r="G440" s="38">
        <v>150</v>
      </c>
      <c r="H440" s="6" t="s">
        <v>15</v>
      </c>
      <c r="I440" s="18">
        <f t="shared" si="25"/>
        <v>7</v>
      </c>
      <c r="J440" s="19">
        <f t="shared" si="26"/>
        <v>1211.98</v>
      </c>
    </row>
    <row r="441" spans="1:10" x14ac:dyDescent="0.2">
      <c r="A441" s="6">
        <v>440</v>
      </c>
      <c r="B441" s="36" t="s">
        <v>770</v>
      </c>
      <c r="C441" s="36" t="s">
        <v>759</v>
      </c>
      <c r="D441" s="36">
        <v>940</v>
      </c>
      <c r="E441" s="36" t="s">
        <v>672</v>
      </c>
      <c r="F441" s="23" t="s">
        <v>673</v>
      </c>
      <c r="G441" s="38">
        <v>940</v>
      </c>
      <c r="H441" s="6" t="s">
        <v>15</v>
      </c>
      <c r="I441" s="18">
        <f t="shared" si="25"/>
        <v>3</v>
      </c>
      <c r="J441" s="19">
        <f t="shared" si="26"/>
        <v>2820</v>
      </c>
    </row>
    <row r="442" spans="1:10" x14ac:dyDescent="0.2">
      <c r="A442" s="6">
        <v>441</v>
      </c>
      <c r="B442" s="36" t="s">
        <v>771</v>
      </c>
      <c r="C442" s="36" t="s">
        <v>611</v>
      </c>
      <c r="D442" s="36">
        <v>966</v>
      </c>
      <c r="E442" s="36" t="s">
        <v>672</v>
      </c>
      <c r="F442" s="23" t="s">
        <v>673</v>
      </c>
      <c r="G442" s="38">
        <v>966</v>
      </c>
      <c r="H442" s="6" t="s">
        <v>15</v>
      </c>
      <c r="I442" s="18">
        <f t="shared" si="25"/>
        <v>3</v>
      </c>
      <c r="J442" s="19">
        <f t="shared" si="26"/>
        <v>2898</v>
      </c>
    </row>
    <row r="443" spans="1:10" x14ac:dyDescent="0.2">
      <c r="A443" s="6">
        <v>442</v>
      </c>
      <c r="B443" s="36" t="s">
        <v>772</v>
      </c>
      <c r="C443" s="36" t="s">
        <v>745</v>
      </c>
      <c r="D443" s="36">
        <v>2250</v>
      </c>
      <c r="E443" s="36" t="s">
        <v>773</v>
      </c>
      <c r="F443" s="23" t="s">
        <v>660</v>
      </c>
      <c r="G443" s="38">
        <v>2250</v>
      </c>
      <c r="H443" s="6" t="s">
        <v>15</v>
      </c>
      <c r="I443" s="18">
        <f t="shared" si="25"/>
        <v>3</v>
      </c>
      <c r="J443" s="19">
        <f t="shared" si="26"/>
        <v>6750</v>
      </c>
    </row>
    <row r="444" spans="1:10" x14ac:dyDescent="0.2">
      <c r="A444" s="6">
        <v>443</v>
      </c>
      <c r="B444" s="36" t="s">
        <v>774</v>
      </c>
      <c r="C444" s="36" t="s">
        <v>543</v>
      </c>
      <c r="D444" s="36">
        <v>12000</v>
      </c>
      <c r="E444" s="36" t="s">
        <v>764</v>
      </c>
      <c r="F444" s="23" t="s">
        <v>658</v>
      </c>
      <c r="G444" s="38">
        <v>12000</v>
      </c>
      <c r="H444" s="6" t="s">
        <v>15</v>
      </c>
      <c r="I444" s="18">
        <f t="shared" si="25"/>
        <v>-22</v>
      </c>
      <c r="J444" s="19">
        <f t="shared" si="26"/>
        <v>-264000</v>
      </c>
    </row>
    <row r="445" spans="1:10" x14ac:dyDescent="0.2">
      <c r="A445" s="6">
        <v>444</v>
      </c>
      <c r="B445" s="36" t="s">
        <v>775</v>
      </c>
      <c r="C445" s="36" t="s">
        <v>688</v>
      </c>
      <c r="D445" s="36">
        <v>559.20000000000005</v>
      </c>
      <c r="E445" s="36" t="s">
        <v>662</v>
      </c>
      <c r="F445" s="23" t="s">
        <v>638</v>
      </c>
      <c r="G445" s="38">
        <v>559.20000000000005</v>
      </c>
      <c r="H445" s="6" t="s">
        <v>15</v>
      </c>
      <c r="I445" s="18">
        <f t="shared" si="25"/>
        <v>2</v>
      </c>
      <c r="J445" s="19">
        <f t="shared" si="26"/>
        <v>1118.4000000000001</v>
      </c>
    </row>
    <row r="446" spans="1:10" x14ac:dyDescent="0.2">
      <c r="A446" s="6">
        <v>445</v>
      </c>
      <c r="B446" s="36" t="s">
        <v>776</v>
      </c>
      <c r="C446" s="36" t="s">
        <v>629</v>
      </c>
      <c r="D446" s="36">
        <v>400</v>
      </c>
      <c r="E446" s="36" t="s">
        <v>777</v>
      </c>
      <c r="F446" s="23" t="s">
        <v>765</v>
      </c>
      <c r="G446" s="38">
        <v>400</v>
      </c>
      <c r="H446" s="6" t="s">
        <v>15</v>
      </c>
      <c r="I446" s="18">
        <f t="shared" si="25"/>
        <v>-22</v>
      </c>
      <c r="J446" s="19">
        <f t="shared" si="26"/>
        <v>-8800</v>
      </c>
    </row>
    <row r="447" spans="1:10" x14ac:dyDescent="0.2">
      <c r="A447" s="6">
        <v>446</v>
      </c>
      <c r="B447" s="36" t="s">
        <v>778</v>
      </c>
      <c r="C447" s="36" t="s">
        <v>665</v>
      </c>
      <c r="D447" s="36">
        <v>2420</v>
      </c>
      <c r="E447" s="36" t="s">
        <v>638</v>
      </c>
      <c r="F447" s="23" t="s">
        <v>643</v>
      </c>
      <c r="G447" s="38">
        <v>2420</v>
      </c>
      <c r="H447" s="6" t="s">
        <v>15</v>
      </c>
      <c r="I447" s="18">
        <f t="shared" si="25"/>
        <v>-20</v>
      </c>
      <c r="J447" s="19">
        <f t="shared" si="26"/>
        <v>-48400</v>
      </c>
    </row>
    <row r="448" spans="1:10" x14ac:dyDescent="0.2">
      <c r="A448" s="6">
        <v>447</v>
      </c>
      <c r="B448" s="36" t="s">
        <v>262</v>
      </c>
      <c r="C448" s="36" t="s">
        <v>732</v>
      </c>
      <c r="D448" s="36">
        <v>90</v>
      </c>
      <c r="E448" s="36" t="s">
        <v>621</v>
      </c>
      <c r="F448" s="23" t="s">
        <v>621</v>
      </c>
      <c r="G448" s="38">
        <v>90</v>
      </c>
      <c r="H448" s="6" t="s">
        <v>15</v>
      </c>
      <c r="I448" s="18">
        <f t="shared" si="25"/>
        <v>0</v>
      </c>
      <c r="J448" s="19">
        <f t="shared" si="26"/>
        <v>0</v>
      </c>
    </row>
    <row r="449" spans="1:10" x14ac:dyDescent="0.2">
      <c r="A449" s="6">
        <v>448</v>
      </c>
      <c r="B449" s="36" t="s">
        <v>779</v>
      </c>
      <c r="C449" s="36" t="s">
        <v>780</v>
      </c>
      <c r="D449" s="36">
        <v>381.29</v>
      </c>
      <c r="E449" s="36" t="s">
        <v>672</v>
      </c>
      <c r="F449" s="23" t="s">
        <v>621</v>
      </c>
      <c r="G449" s="38">
        <v>381.29</v>
      </c>
      <c r="H449" s="6" t="s">
        <v>15</v>
      </c>
      <c r="I449" s="18">
        <f t="shared" si="25"/>
        <v>30</v>
      </c>
      <c r="J449" s="19">
        <f t="shared" si="26"/>
        <v>11438.7</v>
      </c>
    </row>
    <row r="450" spans="1:10" x14ac:dyDescent="0.2">
      <c r="A450" s="6">
        <v>449</v>
      </c>
      <c r="B450" s="36" t="s">
        <v>781</v>
      </c>
      <c r="C450" s="36" t="s">
        <v>661</v>
      </c>
      <c r="D450" s="36">
        <v>268.02999999999997</v>
      </c>
      <c r="E450" s="36" t="s">
        <v>782</v>
      </c>
      <c r="F450" s="23" t="s">
        <v>669</v>
      </c>
      <c r="G450" s="38">
        <v>268.02999999999997</v>
      </c>
      <c r="H450" s="6" t="s">
        <v>15</v>
      </c>
      <c r="I450" s="18">
        <f t="shared" si="25"/>
        <v>-367</v>
      </c>
      <c r="J450" s="19">
        <f t="shared" si="26"/>
        <v>-98367.01</v>
      </c>
    </row>
    <row r="451" spans="1:10" x14ac:dyDescent="0.2">
      <c r="A451" s="6">
        <v>450</v>
      </c>
      <c r="B451" s="36" t="s">
        <v>783</v>
      </c>
      <c r="C451" s="36" t="s">
        <v>673</v>
      </c>
      <c r="D451" s="36">
        <v>130.33000000000001</v>
      </c>
      <c r="E451" s="36" t="s">
        <v>621</v>
      </c>
      <c r="F451" s="23" t="s">
        <v>621</v>
      </c>
      <c r="G451" s="38">
        <v>130.33000000000001</v>
      </c>
      <c r="H451" s="6" t="s">
        <v>15</v>
      </c>
      <c r="I451" s="18">
        <f t="shared" si="25"/>
        <v>0</v>
      </c>
      <c r="J451" s="19">
        <f t="shared" si="26"/>
        <v>0</v>
      </c>
    </row>
    <row r="452" spans="1:10" x14ac:dyDescent="0.2">
      <c r="A452" s="6">
        <v>451</v>
      </c>
      <c r="B452" s="36" t="s">
        <v>784</v>
      </c>
      <c r="C452" s="36" t="s">
        <v>277</v>
      </c>
      <c r="D452" s="36">
        <v>1064.75</v>
      </c>
      <c r="E452" s="36">
        <v>44874</v>
      </c>
      <c r="F452" s="23" t="s">
        <v>721</v>
      </c>
      <c r="G452" s="38">
        <v>1064.75</v>
      </c>
      <c r="H452" s="6" t="s">
        <v>15</v>
      </c>
      <c r="I452" s="18">
        <f t="shared" si="25"/>
        <v>2</v>
      </c>
      <c r="J452" s="19">
        <f t="shared" si="26"/>
        <v>2129.5</v>
      </c>
    </row>
    <row r="453" spans="1:10" x14ac:dyDescent="0.2">
      <c r="A453" s="6">
        <v>452</v>
      </c>
      <c r="B453" s="36" t="s">
        <v>785</v>
      </c>
      <c r="C453" s="36" t="s">
        <v>786</v>
      </c>
      <c r="D453" s="36">
        <v>70.489999999999995</v>
      </c>
      <c r="E453" s="36">
        <v>44874</v>
      </c>
      <c r="F453" s="23" t="s">
        <v>721</v>
      </c>
      <c r="G453" s="38">
        <v>70.489999999999995</v>
      </c>
      <c r="H453" s="6" t="s">
        <v>15</v>
      </c>
      <c r="I453" s="18">
        <f t="shared" si="25"/>
        <v>2</v>
      </c>
      <c r="J453" s="19">
        <f t="shared" si="26"/>
        <v>140.97999999999999</v>
      </c>
    </row>
    <row r="454" spans="1:10" x14ac:dyDescent="0.2">
      <c r="A454" s="6">
        <v>453</v>
      </c>
      <c r="B454" s="36" t="s">
        <v>787</v>
      </c>
      <c r="C454" s="36" t="s">
        <v>568</v>
      </c>
      <c r="D454" s="36">
        <v>123.77</v>
      </c>
      <c r="E454" s="36">
        <v>44874</v>
      </c>
      <c r="F454" s="23" t="s">
        <v>721</v>
      </c>
      <c r="G454" s="38">
        <v>123.77</v>
      </c>
      <c r="H454" s="6" t="s">
        <v>15</v>
      </c>
      <c r="I454" s="18">
        <f t="shared" si="25"/>
        <v>2</v>
      </c>
      <c r="J454" s="19">
        <f t="shared" si="26"/>
        <v>247.54</v>
      </c>
    </row>
    <row r="455" spans="1:10" x14ac:dyDescent="0.2">
      <c r="A455" s="6">
        <v>454</v>
      </c>
      <c r="B455" s="36" t="s">
        <v>788</v>
      </c>
      <c r="C455" s="36" t="s">
        <v>789</v>
      </c>
      <c r="D455" s="36">
        <v>118.85</v>
      </c>
      <c r="E455" s="36" t="s">
        <v>650</v>
      </c>
      <c r="F455" s="23" t="s">
        <v>706</v>
      </c>
      <c r="G455" s="38">
        <v>118.85</v>
      </c>
      <c r="H455" s="6" t="s">
        <v>15</v>
      </c>
      <c r="I455" s="18">
        <f t="shared" si="25"/>
        <v>13</v>
      </c>
      <c r="J455" s="19">
        <f t="shared" si="26"/>
        <v>1545.05</v>
      </c>
    </row>
    <row r="456" spans="1:10" x14ac:dyDescent="0.2">
      <c r="A456" s="6">
        <v>455</v>
      </c>
      <c r="B456" s="36" t="s">
        <v>790</v>
      </c>
      <c r="C456" s="36" t="s">
        <v>640</v>
      </c>
      <c r="D456" s="36">
        <v>4993.8599999999997</v>
      </c>
      <c r="E456" s="36" t="s">
        <v>650</v>
      </c>
      <c r="F456" s="23" t="s">
        <v>721</v>
      </c>
      <c r="G456" s="38">
        <v>499.18</v>
      </c>
      <c r="H456" s="6" t="s">
        <v>15</v>
      </c>
      <c r="I456" s="18">
        <f t="shared" si="25"/>
        <v>7</v>
      </c>
      <c r="J456" s="19">
        <f t="shared" si="26"/>
        <v>34957.019999999997</v>
      </c>
    </row>
    <row r="457" spans="1:10" x14ac:dyDescent="0.2">
      <c r="A457" s="6">
        <v>456</v>
      </c>
      <c r="B457" s="36" t="s">
        <v>791</v>
      </c>
      <c r="C457" s="36" t="s">
        <v>761</v>
      </c>
      <c r="D457" s="36">
        <v>199.96</v>
      </c>
      <c r="E457" s="36" t="s">
        <v>686</v>
      </c>
      <c r="F457" s="23" t="s">
        <v>686</v>
      </c>
      <c r="G457" s="38">
        <v>199.96</v>
      </c>
      <c r="H457" s="6" t="s">
        <v>15</v>
      </c>
      <c r="I457" s="18">
        <f t="shared" si="25"/>
        <v>0</v>
      </c>
      <c r="J457" s="19">
        <f t="shared" si="26"/>
        <v>0</v>
      </c>
    </row>
    <row r="458" spans="1:10" x14ac:dyDescent="0.2">
      <c r="A458" s="6">
        <v>457</v>
      </c>
      <c r="B458" s="36" t="s">
        <v>792</v>
      </c>
      <c r="C458" s="36" t="s">
        <v>660</v>
      </c>
      <c r="D458" s="36">
        <v>194.89</v>
      </c>
      <c r="E458" s="36" t="s">
        <v>662</v>
      </c>
      <c r="F458" s="23" t="s">
        <v>638</v>
      </c>
      <c r="G458" s="38">
        <v>194.89</v>
      </c>
      <c r="H458" s="6" t="s">
        <v>15</v>
      </c>
      <c r="I458" s="18">
        <f t="shared" si="25"/>
        <v>2</v>
      </c>
      <c r="J458" s="19">
        <f t="shared" si="26"/>
        <v>389.78</v>
      </c>
    </row>
    <row r="459" spans="1:10" x14ac:dyDescent="0.2">
      <c r="A459" s="6">
        <v>458</v>
      </c>
      <c r="B459" s="36" t="s">
        <v>793</v>
      </c>
      <c r="C459" s="36" t="s">
        <v>747</v>
      </c>
      <c r="D459" s="36">
        <v>15002</v>
      </c>
      <c r="E459" s="36" t="s">
        <v>706</v>
      </c>
      <c r="F459" s="23" t="s">
        <v>689</v>
      </c>
      <c r="G459" s="38">
        <v>15002</v>
      </c>
      <c r="H459" s="6" t="s">
        <v>15</v>
      </c>
      <c r="I459" s="18">
        <f t="shared" si="25"/>
        <v>8</v>
      </c>
      <c r="J459" s="19">
        <f t="shared" si="26"/>
        <v>120016</v>
      </c>
    </row>
    <row r="460" spans="1:10" x14ac:dyDescent="0.2">
      <c r="A460" s="6">
        <v>459</v>
      </c>
      <c r="B460" s="36" t="s">
        <v>794</v>
      </c>
      <c r="C460" s="36" t="s">
        <v>621</v>
      </c>
      <c r="D460" s="36">
        <v>7452</v>
      </c>
      <c r="E460" s="36" t="s">
        <v>702</v>
      </c>
      <c r="F460" s="23" t="s">
        <v>669</v>
      </c>
      <c r="G460" s="38">
        <v>7452</v>
      </c>
      <c r="H460" s="6" t="s">
        <v>15</v>
      </c>
      <c r="I460" s="18">
        <f t="shared" si="25"/>
        <v>-2</v>
      </c>
      <c r="J460" s="19">
        <f t="shared" si="26"/>
        <v>-14904</v>
      </c>
    </row>
    <row r="461" spans="1:10" x14ac:dyDescent="0.2">
      <c r="A461" s="6">
        <v>460</v>
      </c>
      <c r="B461" s="36" t="s">
        <v>795</v>
      </c>
      <c r="C461" s="36" t="s">
        <v>621</v>
      </c>
      <c r="D461" s="36">
        <v>269.08999999999997</v>
      </c>
      <c r="E461" s="36" t="s">
        <v>702</v>
      </c>
      <c r="F461" s="23" t="s">
        <v>669</v>
      </c>
      <c r="G461" s="38">
        <v>269.08999999999997</v>
      </c>
      <c r="H461" s="6" t="s">
        <v>15</v>
      </c>
      <c r="I461" s="18">
        <f t="shared" si="25"/>
        <v>-2</v>
      </c>
      <c r="J461" s="19">
        <f t="shared" si="26"/>
        <v>-538.17999999999995</v>
      </c>
    </row>
    <row r="462" spans="1:10" x14ac:dyDescent="0.2">
      <c r="A462" s="6">
        <v>461</v>
      </c>
      <c r="B462" s="36" t="s">
        <v>796</v>
      </c>
      <c r="C462" s="36" t="s">
        <v>761</v>
      </c>
      <c r="D462" s="36">
        <v>288</v>
      </c>
      <c r="E462" s="36" t="s">
        <v>686</v>
      </c>
      <c r="F462" s="23" t="s">
        <v>686</v>
      </c>
      <c r="G462" s="38">
        <v>288</v>
      </c>
      <c r="H462" s="6" t="s">
        <v>15</v>
      </c>
      <c r="I462" s="18">
        <f t="shared" si="25"/>
        <v>0</v>
      </c>
      <c r="J462" s="19">
        <f t="shared" si="26"/>
        <v>0</v>
      </c>
    </row>
    <row r="463" spans="1:10" x14ac:dyDescent="0.2">
      <c r="A463" s="6">
        <v>462</v>
      </c>
      <c r="B463" s="36" t="s">
        <v>798</v>
      </c>
      <c r="C463" s="36" t="s">
        <v>747</v>
      </c>
      <c r="D463" s="36">
        <v>1888.56</v>
      </c>
      <c r="E463" s="36">
        <v>44882</v>
      </c>
      <c r="F463" s="23" t="s">
        <v>672</v>
      </c>
      <c r="G463" s="38">
        <v>1888.56</v>
      </c>
      <c r="H463" s="6" t="s">
        <v>15</v>
      </c>
      <c r="I463" s="18">
        <f t="shared" si="25"/>
        <v>-17</v>
      </c>
      <c r="J463" s="19">
        <f t="shared" si="26"/>
        <v>-32105.52</v>
      </c>
    </row>
    <row r="464" spans="1:10" x14ac:dyDescent="0.2">
      <c r="A464" s="6">
        <v>463</v>
      </c>
      <c r="B464" s="36" t="s">
        <v>799</v>
      </c>
      <c r="C464" s="36" t="s">
        <v>672</v>
      </c>
      <c r="D464" s="36">
        <v>4500</v>
      </c>
      <c r="E464" s="36" t="s">
        <v>621</v>
      </c>
      <c r="F464" s="23" t="s">
        <v>621</v>
      </c>
      <c r="G464" s="38">
        <v>4500</v>
      </c>
      <c r="H464" s="6" t="s">
        <v>15</v>
      </c>
      <c r="I464" s="18">
        <f t="shared" si="25"/>
        <v>0</v>
      </c>
      <c r="J464" s="19">
        <f t="shared" si="26"/>
        <v>0</v>
      </c>
    </row>
    <row r="465" spans="1:10" x14ac:dyDescent="0.2">
      <c r="A465" s="6">
        <v>464</v>
      </c>
      <c r="B465" s="36" t="s">
        <v>800</v>
      </c>
      <c r="C465" s="36" t="s">
        <v>620</v>
      </c>
      <c r="D465" s="36">
        <v>104.54</v>
      </c>
      <c r="E465" s="36" t="s">
        <v>620</v>
      </c>
      <c r="F465" s="23" t="s">
        <v>660</v>
      </c>
      <c r="G465" s="38">
        <v>104.54</v>
      </c>
      <c r="H465" s="6" t="s">
        <v>15</v>
      </c>
      <c r="I465" s="18">
        <f t="shared" si="25"/>
        <v>-1</v>
      </c>
      <c r="J465" s="19">
        <f t="shared" si="26"/>
        <v>-104.54</v>
      </c>
    </row>
    <row r="466" spans="1:10" x14ac:dyDescent="0.2">
      <c r="A466" s="6">
        <v>465</v>
      </c>
      <c r="B466" s="36" t="s">
        <v>801</v>
      </c>
      <c r="C466" s="36" t="s">
        <v>686</v>
      </c>
      <c r="D466" s="36">
        <v>3312.49</v>
      </c>
      <c r="E466" s="36" t="s">
        <v>773</v>
      </c>
      <c r="F466" s="23" t="s">
        <v>660</v>
      </c>
      <c r="G466" s="38">
        <v>3312.49</v>
      </c>
      <c r="H466" s="6" t="s">
        <v>15</v>
      </c>
      <c r="I466" s="18">
        <f t="shared" si="25"/>
        <v>3</v>
      </c>
      <c r="J466" s="19">
        <f t="shared" si="26"/>
        <v>9937.4699999999993</v>
      </c>
    </row>
    <row r="467" spans="1:10" x14ac:dyDescent="0.2">
      <c r="A467" s="6">
        <v>466</v>
      </c>
      <c r="B467" s="36" t="s">
        <v>802</v>
      </c>
      <c r="C467" s="36" t="s">
        <v>662</v>
      </c>
      <c r="D467" s="36">
        <v>78987.55</v>
      </c>
      <c r="E467" s="36" t="s">
        <v>803</v>
      </c>
      <c r="F467" s="23" t="s">
        <v>765</v>
      </c>
      <c r="G467" s="38">
        <v>78987.55</v>
      </c>
      <c r="H467" s="6" t="s">
        <v>15</v>
      </c>
      <c r="I467" s="18">
        <f t="shared" si="25"/>
        <v>-28</v>
      </c>
      <c r="J467" s="19">
        <f t="shared" si="26"/>
        <v>-2211651.4</v>
      </c>
    </row>
    <row r="468" spans="1:10" x14ac:dyDescent="0.2">
      <c r="A468" s="6">
        <v>467</v>
      </c>
      <c r="B468" s="36" t="s">
        <v>804</v>
      </c>
      <c r="C468" s="36" t="s">
        <v>667</v>
      </c>
      <c r="D468" s="36">
        <v>49579</v>
      </c>
      <c r="E468" s="36" t="s">
        <v>668</v>
      </c>
      <c r="F468" s="23" t="s">
        <v>643</v>
      </c>
      <c r="G468" s="38">
        <v>49579</v>
      </c>
      <c r="H468" s="6" t="s">
        <v>15</v>
      </c>
      <c r="I468" s="18">
        <f t="shared" si="25"/>
        <v>-30</v>
      </c>
      <c r="J468" s="19">
        <f t="shared" si="26"/>
        <v>-1487370</v>
      </c>
    </row>
    <row r="469" spans="1:10" x14ac:dyDescent="0.2">
      <c r="A469" s="6">
        <v>468</v>
      </c>
      <c r="B469" s="36" t="s">
        <v>805</v>
      </c>
      <c r="C469" s="36" t="s">
        <v>665</v>
      </c>
      <c r="D469" s="36">
        <v>1065.79</v>
      </c>
      <c r="E469" s="36" t="s">
        <v>638</v>
      </c>
      <c r="F469" s="23" t="s">
        <v>621</v>
      </c>
      <c r="G469" s="38">
        <v>897.79</v>
      </c>
      <c r="H469" s="6" t="s">
        <v>15</v>
      </c>
      <c r="I469" s="18">
        <f t="shared" si="25"/>
        <v>-22</v>
      </c>
      <c r="J469" s="19">
        <f t="shared" si="26"/>
        <v>-23447.379999999997</v>
      </c>
    </row>
    <row r="470" spans="1:10" x14ac:dyDescent="0.2">
      <c r="A470" s="6">
        <v>469</v>
      </c>
      <c r="B470" s="36" t="s">
        <v>806</v>
      </c>
      <c r="C470" s="36" t="s">
        <v>665</v>
      </c>
      <c r="D470" s="36">
        <v>570.96</v>
      </c>
      <c r="E470" s="36" t="s">
        <v>638</v>
      </c>
      <c r="F470" s="23" t="s">
        <v>621</v>
      </c>
      <c r="G470" s="38">
        <v>480.96</v>
      </c>
      <c r="H470" s="6" t="s">
        <v>15</v>
      </c>
      <c r="I470" s="18">
        <f t="shared" si="25"/>
        <v>-22</v>
      </c>
      <c r="J470" s="19">
        <f t="shared" si="26"/>
        <v>-12561.12</v>
      </c>
    </row>
    <row r="471" spans="1:10" x14ac:dyDescent="0.2">
      <c r="A471" s="6">
        <v>470</v>
      </c>
      <c r="B471" s="36" t="s">
        <v>807</v>
      </c>
      <c r="C471" s="36" t="s">
        <v>665</v>
      </c>
      <c r="D471" s="36">
        <v>2727.92</v>
      </c>
      <c r="E471" s="36" t="s">
        <v>638</v>
      </c>
      <c r="F471" s="23" t="s">
        <v>621</v>
      </c>
      <c r="G471" s="38">
        <v>2297.92</v>
      </c>
      <c r="H471" s="6" t="s">
        <v>15</v>
      </c>
      <c r="I471" s="18">
        <f t="shared" si="25"/>
        <v>-22</v>
      </c>
      <c r="J471" s="19">
        <f t="shared" si="26"/>
        <v>-60014.240000000005</v>
      </c>
    </row>
    <row r="472" spans="1:10" x14ac:dyDescent="0.2">
      <c r="A472" s="6">
        <v>471</v>
      </c>
      <c r="B472" s="36" t="s">
        <v>808</v>
      </c>
      <c r="C472" s="36" t="s">
        <v>665</v>
      </c>
      <c r="D472" s="36">
        <v>1070.1199999999999</v>
      </c>
      <c r="E472" s="36" t="s">
        <v>638</v>
      </c>
      <c r="F472" s="23" t="s">
        <v>621</v>
      </c>
      <c r="G472" s="38">
        <v>950.12</v>
      </c>
      <c r="H472" s="6" t="s">
        <v>15</v>
      </c>
      <c r="I472" s="18">
        <f t="shared" si="25"/>
        <v>-22</v>
      </c>
      <c r="J472" s="19">
        <f t="shared" si="26"/>
        <v>-23542.639999999999</v>
      </c>
    </row>
    <row r="473" spans="1:10" x14ac:dyDescent="0.2">
      <c r="A473" s="6">
        <v>472</v>
      </c>
      <c r="B473" s="36" t="s">
        <v>809</v>
      </c>
      <c r="C473" s="36" t="s">
        <v>665</v>
      </c>
      <c r="D473" s="36">
        <v>22891.51</v>
      </c>
      <c r="E473" s="36" t="s">
        <v>638</v>
      </c>
      <c r="F473" s="23" t="s">
        <v>621</v>
      </c>
      <c r="G473" s="38">
        <v>19283.14</v>
      </c>
      <c r="H473" s="6" t="s">
        <v>15</v>
      </c>
      <c r="I473" s="18">
        <f t="shared" si="25"/>
        <v>-22</v>
      </c>
      <c r="J473" s="19">
        <f t="shared" si="26"/>
        <v>-503613.22</v>
      </c>
    </row>
    <row r="474" spans="1:10" x14ac:dyDescent="0.2">
      <c r="A474" s="6">
        <v>473</v>
      </c>
      <c r="B474" s="36" t="s">
        <v>810</v>
      </c>
      <c r="C474" s="36" t="s">
        <v>797</v>
      </c>
      <c r="D474" s="36">
        <v>340.61</v>
      </c>
      <c r="E474" s="36" t="s">
        <v>621</v>
      </c>
      <c r="F474" s="23" t="s">
        <v>672</v>
      </c>
      <c r="G474" s="38">
        <v>340.61</v>
      </c>
      <c r="H474" s="6" t="s">
        <v>15</v>
      </c>
      <c r="I474" s="18">
        <f t="shared" si="25"/>
        <v>-30</v>
      </c>
      <c r="J474" s="19">
        <f t="shared" si="26"/>
        <v>-10218.300000000001</v>
      </c>
    </row>
    <row r="475" spans="1:10" x14ac:dyDescent="0.2">
      <c r="A475" s="6">
        <v>474</v>
      </c>
      <c r="B475" s="36" t="s">
        <v>811</v>
      </c>
      <c r="C475" s="36" t="s">
        <v>571</v>
      </c>
      <c r="D475" s="36">
        <v>670</v>
      </c>
      <c r="E475" s="36" t="s">
        <v>635</v>
      </c>
      <c r="F475" s="23" t="s">
        <v>706</v>
      </c>
      <c r="G475" s="38">
        <v>670</v>
      </c>
      <c r="H475" s="6" t="s">
        <v>15</v>
      </c>
      <c r="I475" s="18">
        <f t="shared" si="25"/>
        <v>7</v>
      </c>
      <c r="J475" s="19">
        <f t="shared" si="26"/>
        <v>4690</v>
      </c>
    </row>
    <row r="476" spans="1:10" x14ac:dyDescent="0.2">
      <c r="A476" s="6">
        <v>475</v>
      </c>
      <c r="B476" s="36" t="s">
        <v>257</v>
      </c>
      <c r="C476" s="36" t="s">
        <v>570</v>
      </c>
      <c r="D476" s="36">
        <v>280</v>
      </c>
      <c r="E476" s="36" t="s">
        <v>812</v>
      </c>
      <c r="F476" s="23" t="s">
        <v>650</v>
      </c>
      <c r="G476" s="38">
        <v>280</v>
      </c>
      <c r="H476" s="6" t="s">
        <v>15</v>
      </c>
      <c r="I476" s="18">
        <f t="shared" si="25"/>
        <v>14</v>
      </c>
      <c r="J476" s="19">
        <f t="shared" si="26"/>
        <v>3920</v>
      </c>
    </row>
    <row r="477" spans="1:10" x14ac:dyDescent="0.2">
      <c r="A477" s="6">
        <v>476</v>
      </c>
      <c r="B477" s="36" t="s">
        <v>813</v>
      </c>
      <c r="C477" s="36" t="s">
        <v>721</v>
      </c>
      <c r="D477" s="36">
        <v>467.92</v>
      </c>
      <c r="E477" s="36" t="s">
        <v>814</v>
      </c>
      <c r="F477" s="23" t="s">
        <v>617</v>
      </c>
      <c r="G477" s="38">
        <v>467.92</v>
      </c>
      <c r="H477" s="6" t="s">
        <v>15</v>
      </c>
      <c r="I477" s="18">
        <f t="shared" si="25"/>
        <v>5</v>
      </c>
      <c r="J477" s="19">
        <f t="shared" si="26"/>
        <v>2339.6</v>
      </c>
    </row>
    <row r="478" spans="1:10" x14ac:dyDescent="0.2">
      <c r="A478" s="6">
        <v>477</v>
      </c>
      <c r="B478" s="36" t="s">
        <v>815</v>
      </c>
      <c r="C478" s="36" t="s">
        <v>626</v>
      </c>
      <c r="D478" s="36">
        <v>500</v>
      </c>
      <c r="E478" s="36" t="s">
        <v>630</v>
      </c>
      <c r="F478" s="23" t="s">
        <v>669</v>
      </c>
      <c r="G478" s="38">
        <v>456</v>
      </c>
      <c r="H478" s="6" t="s">
        <v>15</v>
      </c>
      <c r="I478" s="18">
        <f t="shared" si="25"/>
        <v>1</v>
      </c>
      <c r="J478" s="19">
        <f t="shared" si="26"/>
        <v>500</v>
      </c>
    </row>
    <row r="479" spans="1:10" x14ac:dyDescent="0.2">
      <c r="A479" s="6">
        <v>478</v>
      </c>
      <c r="B479" s="36" t="s">
        <v>816</v>
      </c>
      <c r="C479" s="36" t="s">
        <v>657</v>
      </c>
      <c r="D479" s="36">
        <v>400</v>
      </c>
      <c r="E479" s="36" t="s">
        <v>817</v>
      </c>
      <c r="F479" s="23" t="s">
        <v>638</v>
      </c>
      <c r="G479" s="38">
        <v>380</v>
      </c>
      <c r="H479" s="6" t="s">
        <v>15</v>
      </c>
      <c r="I479" s="18">
        <f t="shared" si="25"/>
        <v>25</v>
      </c>
      <c r="J479" s="19">
        <f t="shared" si="26"/>
        <v>10000</v>
      </c>
    </row>
    <row r="480" spans="1:10" x14ac:dyDescent="0.2">
      <c r="A480" s="6">
        <v>479</v>
      </c>
      <c r="B480" s="36" t="s">
        <v>818</v>
      </c>
      <c r="C480" s="36" t="s">
        <v>635</v>
      </c>
      <c r="D480" s="36">
        <v>400</v>
      </c>
      <c r="E480" s="36" t="s">
        <v>637</v>
      </c>
      <c r="F480" s="23" t="s">
        <v>638</v>
      </c>
      <c r="G480" s="38">
        <v>380</v>
      </c>
      <c r="H480" s="6" t="s">
        <v>15</v>
      </c>
      <c r="I480" s="18">
        <f t="shared" si="25"/>
        <v>12</v>
      </c>
      <c r="J480" s="19">
        <f t="shared" si="26"/>
        <v>4800</v>
      </c>
    </row>
    <row r="481" spans="1:10" x14ac:dyDescent="0.2">
      <c r="A481" s="6">
        <v>480</v>
      </c>
      <c r="B481" s="36" t="s">
        <v>819</v>
      </c>
      <c r="C481" s="36" t="s">
        <v>648</v>
      </c>
      <c r="D481" s="36">
        <v>100</v>
      </c>
      <c r="E481" s="36" t="s">
        <v>716</v>
      </c>
      <c r="F481" s="23" t="s">
        <v>721</v>
      </c>
      <c r="G481" s="38">
        <v>95</v>
      </c>
      <c r="H481" s="6" t="s">
        <v>15</v>
      </c>
      <c r="I481" s="18">
        <f t="shared" si="25"/>
        <v>6</v>
      </c>
      <c r="J481" s="19">
        <f t="shared" si="26"/>
        <v>600</v>
      </c>
    </row>
    <row r="482" spans="1:10" x14ac:dyDescent="0.2">
      <c r="A482" s="6">
        <v>481</v>
      </c>
      <c r="B482" s="36" t="s">
        <v>820</v>
      </c>
      <c r="C482" s="36" t="s">
        <v>586</v>
      </c>
      <c r="D482" s="36">
        <v>400</v>
      </c>
      <c r="E482" s="36" t="s">
        <v>821</v>
      </c>
      <c r="F482" s="23" t="s">
        <v>658</v>
      </c>
      <c r="G482" s="38">
        <v>342</v>
      </c>
      <c r="H482" s="6" t="s">
        <v>15</v>
      </c>
      <c r="I482" s="18">
        <f t="shared" si="25"/>
        <v>8</v>
      </c>
      <c r="J482" s="19">
        <f t="shared" si="26"/>
        <v>3200</v>
      </c>
    </row>
    <row r="483" spans="1:10" x14ac:dyDescent="0.2">
      <c r="A483" s="40"/>
      <c r="B483" s="41"/>
      <c r="C483" s="41"/>
      <c r="D483" s="41"/>
      <c r="E483" s="41"/>
      <c r="F483" s="42"/>
      <c r="G483" s="43"/>
      <c r="H483" s="40"/>
      <c r="I483" s="44"/>
      <c r="J483" s="45"/>
    </row>
    <row r="484" spans="1:10" x14ac:dyDescent="0.2">
      <c r="I484" s="2"/>
    </row>
    <row r="485" spans="1:10" x14ac:dyDescent="0.2">
      <c r="E485" s="24"/>
      <c r="F485" s="25" t="s">
        <v>6</v>
      </c>
      <c r="G485" s="26"/>
      <c r="H485" s="3"/>
      <c r="I485" s="3"/>
    </row>
    <row r="486" spans="1:10" x14ac:dyDescent="0.2">
      <c r="E486" s="27" t="s">
        <v>16</v>
      </c>
      <c r="F486" s="46" t="s">
        <v>11</v>
      </c>
      <c r="G486" s="28" t="s">
        <v>18</v>
      </c>
      <c r="H486" s="14" t="s">
        <v>8</v>
      </c>
      <c r="I486" s="3"/>
    </row>
    <row r="487" spans="1:10" x14ac:dyDescent="0.2">
      <c r="E487" s="29" t="s">
        <v>12</v>
      </c>
      <c r="F487" s="47">
        <v>-1858437.8700000003</v>
      </c>
      <c r="G487" s="30">
        <v>522913.07000000012</v>
      </c>
      <c r="H487" s="34">
        <f t="shared" ref="H487:H491" si="27">F487/G487</f>
        <v>-3.5540092161016359</v>
      </c>
      <c r="I487" s="16"/>
    </row>
    <row r="488" spans="1:10" x14ac:dyDescent="0.2">
      <c r="E488" s="29" t="s">
        <v>13</v>
      </c>
      <c r="F488" s="47">
        <v>-2011638.6900000004</v>
      </c>
      <c r="G488" s="30">
        <v>678019.44999999972</v>
      </c>
      <c r="H488" s="34">
        <f t="shared" si="27"/>
        <v>-2.9669336034534131</v>
      </c>
      <c r="I488" s="16"/>
    </row>
    <row r="489" spans="1:10" x14ac:dyDescent="0.2">
      <c r="E489" s="29" t="s">
        <v>14</v>
      </c>
      <c r="F489" s="47">
        <v>-4647167.0399999991</v>
      </c>
      <c r="G489" s="30">
        <v>729373.32000000007</v>
      </c>
      <c r="H489" s="34">
        <f t="shared" si="27"/>
        <v>-6.3714519198481216</v>
      </c>
      <c r="I489"/>
    </row>
    <row r="490" spans="1:10" x14ac:dyDescent="0.2">
      <c r="E490" s="29" t="s">
        <v>15</v>
      </c>
      <c r="F490" s="47">
        <v>-4463215.67</v>
      </c>
      <c r="G490" s="30">
        <v>498755.62999999995</v>
      </c>
      <c r="H490" s="34">
        <f t="shared" si="27"/>
        <v>-8.9487023334453397</v>
      </c>
      <c r="I490"/>
    </row>
    <row r="491" spans="1:10" x14ac:dyDescent="0.2">
      <c r="E491" s="31" t="s">
        <v>25</v>
      </c>
      <c r="F491" s="32">
        <v>-12980459.27</v>
      </c>
      <c r="G491" s="33">
        <v>2429061.4699999997</v>
      </c>
      <c r="H491" s="34">
        <f t="shared" si="27"/>
        <v>-5.3438167087636534</v>
      </c>
    </row>
  </sheetData>
  <sortState xmlns:xlrd2="http://schemas.microsoft.com/office/spreadsheetml/2017/richdata2" ref="A2:P1003">
    <sortCondition ref="A2:A1003"/>
  </sortState>
  <pageMargins left="0.75" right="0.75" top="1" bottom="1" header="0.5" footer="0.5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7BDDDEF-BFEA-47AE-B804-73B43EA21B1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</vt:lpstr>
      <vt:lpstr>POPOLAZIONE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D'Alessio</dc:creator>
  <cp:lastModifiedBy>Fulvio D'Alessio</cp:lastModifiedBy>
  <dcterms:created xsi:type="dcterms:W3CDTF">2016-01-21T14:57:33Z</dcterms:created>
  <dcterms:modified xsi:type="dcterms:W3CDTF">2023-02-27T11:27:22Z</dcterms:modified>
</cp:coreProperties>
</file>