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eppi851-my.sharepoint.com/personal/fulvio_dalessio_eppi_it/Documents/Desktop/Trasparenza/"/>
    </mc:Choice>
  </mc:AlternateContent>
  <xr:revisionPtr revIDLastSave="527" documentId="8_{C50CFFA4-ED72-43DE-991C-776BFB3A580C}" xr6:coauthVersionLast="47" xr6:coauthVersionMax="47" xr10:uidLastSave="{003EA9AA-DB63-42BC-9324-C401AF0E799D}"/>
  <bookViews>
    <workbookView xWindow="-108" yWindow="-108" windowWidth="23256" windowHeight="12576" xr2:uid="{00000000-000D-0000-FFFF-FFFF00000000}"/>
  </bookViews>
  <sheets>
    <sheet name="CALCOLO" sheetId="2" r:id="rId1"/>
    <sheet name="POPOLAZIONE" sheetId="1" r:id="rId2"/>
  </sheets>
  <definedNames>
    <definedName name="_xlnm._FilterDatabase" localSheetId="1" hidden="1">POPOLAZIONE!$A$1:$J$138</definedName>
  </definedNames>
  <calcPr calcId="191029"/>
  <pivotCaches>
    <pivotCache cacheId="1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" l="1"/>
  <c r="H523" i="1"/>
  <c r="H522" i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/>
  <c r="I386" i="1"/>
  <c r="J386" i="1" s="1"/>
  <c r="I387" i="1"/>
  <c r="J387" i="1" s="1"/>
  <c r="I388" i="1"/>
  <c r="J388" i="1" s="1"/>
  <c r="I389" i="1"/>
  <c r="J389" i="1" s="1"/>
  <c r="I390" i="1"/>
  <c r="J390" i="1"/>
  <c r="I391" i="1"/>
  <c r="J391" i="1" s="1"/>
  <c r="I392" i="1"/>
  <c r="J392" i="1" s="1"/>
  <c r="I393" i="1"/>
  <c r="J393" i="1" s="1"/>
  <c r="I394" i="1"/>
  <c r="J394" i="1"/>
  <c r="I395" i="1"/>
  <c r="J395" i="1" s="1"/>
  <c r="I396" i="1"/>
  <c r="J396" i="1" s="1"/>
  <c r="I397" i="1"/>
  <c r="J397" i="1"/>
  <c r="I398" i="1"/>
  <c r="J398" i="1" s="1"/>
  <c r="I399" i="1"/>
  <c r="J399" i="1"/>
  <c r="I400" i="1"/>
  <c r="J400" i="1" s="1"/>
  <c r="I401" i="1"/>
  <c r="J401" i="1" s="1"/>
  <c r="I402" i="1"/>
  <c r="J402" i="1" s="1"/>
  <c r="I403" i="1"/>
  <c r="J403" i="1"/>
  <c r="I404" i="1"/>
  <c r="J404" i="1" s="1"/>
  <c r="I405" i="1"/>
  <c r="J405" i="1" s="1"/>
  <c r="I406" i="1"/>
  <c r="J406" i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/>
  <c r="I414" i="1"/>
  <c r="J414" i="1" s="1"/>
  <c r="I415" i="1"/>
  <c r="J415" i="1"/>
  <c r="I416" i="1"/>
  <c r="J416" i="1" s="1"/>
  <c r="I417" i="1"/>
  <c r="J417" i="1"/>
  <c r="I418" i="1"/>
  <c r="J418" i="1" s="1"/>
  <c r="I419" i="1"/>
  <c r="J419" i="1" s="1"/>
  <c r="I420" i="1"/>
  <c r="J420" i="1" s="1"/>
  <c r="I421" i="1"/>
  <c r="J421" i="1" s="1"/>
  <c r="I422" i="1"/>
  <c r="J422" i="1"/>
  <c r="I423" i="1"/>
  <c r="J423" i="1" s="1"/>
  <c r="I424" i="1"/>
  <c r="J424" i="1" s="1"/>
  <c r="I425" i="1"/>
  <c r="J425" i="1" s="1"/>
  <c r="I426" i="1"/>
  <c r="J426" i="1"/>
  <c r="I427" i="1"/>
  <c r="J427" i="1" s="1"/>
  <c r="I428" i="1"/>
  <c r="J428" i="1" s="1"/>
  <c r="I429" i="1"/>
  <c r="J429" i="1"/>
  <c r="I430" i="1"/>
  <c r="J430" i="1" s="1"/>
  <c r="I431" i="1"/>
  <c r="J431" i="1"/>
  <c r="I432" i="1"/>
  <c r="J432" i="1" s="1"/>
  <c r="I433" i="1"/>
  <c r="J433" i="1" s="1"/>
  <c r="I434" i="1"/>
  <c r="J434" i="1" s="1"/>
  <c r="I435" i="1"/>
  <c r="J435" i="1"/>
  <c r="I436" i="1"/>
  <c r="J436" i="1" s="1"/>
  <c r="I437" i="1"/>
  <c r="J437" i="1" s="1"/>
  <c r="I438" i="1"/>
  <c r="J438" i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/>
  <c r="I446" i="1"/>
  <c r="J446" i="1" s="1"/>
  <c r="I447" i="1"/>
  <c r="J447" i="1"/>
  <c r="I448" i="1"/>
  <c r="J448" i="1" s="1"/>
  <c r="I449" i="1"/>
  <c r="J449" i="1"/>
  <c r="I450" i="1"/>
  <c r="J450" i="1" s="1"/>
  <c r="I451" i="1"/>
  <c r="J451" i="1" s="1"/>
  <c r="I452" i="1"/>
  <c r="J452" i="1" s="1"/>
  <c r="I453" i="1"/>
  <c r="J453" i="1" s="1"/>
  <c r="I454" i="1"/>
  <c r="J454" i="1"/>
  <c r="I455" i="1"/>
  <c r="J455" i="1" s="1"/>
  <c r="I456" i="1"/>
  <c r="J456" i="1" s="1"/>
  <c r="I457" i="1"/>
  <c r="J457" i="1" s="1"/>
  <c r="I458" i="1"/>
  <c r="J458" i="1" s="1"/>
  <c r="I459" i="1"/>
  <c r="J459" i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/>
  <c r="I471" i="1"/>
  <c r="J471" i="1" s="1"/>
  <c r="I472" i="1"/>
  <c r="J472" i="1" s="1"/>
  <c r="I473" i="1"/>
  <c r="J473" i="1" s="1"/>
  <c r="I474" i="1"/>
  <c r="J474" i="1" s="1"/>
  <c r="I475" i="1"/>
  <c r="J475" i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2" i="1"/>
  <c r="J482" i="1" s="1"/>
  <c r="I483" i="1"/>
  <c r="J483" i="1" s="1"/>
  <c r="I484" i="1"/>
  <c r="J484" i="1" s="1"/>
  <c r="I485" i="1"/>
  <c r="J485" i="1" s="1"/>
  <c r="I486" i="1"/>
  <c r="J486" i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3" i="1"/>
  <c r="J493" i="1" s="1"/>
  <c r="I494" i="1"/>
  <c r="J494" i="1" s="1"/>
  <c r="I495" i="1"/>
  <c r="J495" i="1" s="1"/>
  <c r="I496" i="1"/>
  <c r="J496" i="1" s="1"/>
  <c r="I497" i="1"/>
  <c r="J497" i="1" s="1"/>
  <c r="I498" i="1"/>
  <c r="J498" i="1" s="1"/>
  <c r="I499" i="1"/>
  <c r="J499" i="1" s="1"/>
  <c r="I500" i="1"/>
  <c r="J500" i="1" s="1"/>
  <c r="I501" i="1"/>
  <c r="J501" i="1" s="1"/>
  <c r="I502" i="1"/>
  <c r="J502" i="1" s="1"/>
  <c r="I503" i="1"/>
  <c r="J503" i="1" s="1"/>
  <c r="I504" i="1"/>
  <c r="J504" i="1" s="1"/>
  <c r="I505" i="1"/>
  <c r="J505" i="1" s="1"/>
  <c r="I506" i="1"/>
  <c r="J506" i="1" s="1"/>
  <c r="I507" i="1"/>
  <c r="J507" i="1" s="1"/>
  <c r="I508" i="1"/>
  <c r="J508" i="1" s="1"/>
  <c r="I509" i="1"/>
  <c r="J509" i="1" s="1"/>
  <c r="I510" i="1"/>
  <c r="J510" i="1" s="1"/>
  <c r="I511" i="1"/>
  <c r="J511" i="1" s="1"/>
  <c r="I512" i="1"/>
  <c r="J512" i="1" s="1"/>
  <c r="E5" i="2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E4" i="2"/>
  <c r="H521" i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76" i="1"/>
  <c r="J176" i="1" s="1"/>
  <c r="I175" i="1"/>
  <c r="J175" i="1" s="1"/>
  <c r="I174" i="1"/>
  <c r="J174" i="1" s="1"/>
  <c r="I177" i="1"/>
  <c r="J177" i="1" s="1"/>
  <c r="I178" i="1"/>
  <c r="J178" i="1" s="1"/>
  <c r="I181" i="1"/>
  <c r="J181" i="1" s="1"/>
  <c r="I180" i="1"/>
  <c r="J180" i="1" s="1"/>
  <c r="I179" i="1"/>
  <c r="J179" i="1" s="1"/>
  <c r="I185" i="1"/>
  <c r="J185" i="1" s="1"/>
  <c r="I184" i="1"/>
  <c r="J184" i="1" s="1"/>
  <c r="I183" i="1"/>
  <c r="J183" i="1" s="1"/>
  <c r="I182" i="1"/>
  <c r="J182" i="1" s="1"/>
  <c r="I186" i="1"/>
  <c r="J186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200" i="1"/>
  <c r="J200" i="1" s="1"/>
  <c r="I205" i="1"/>
  <c r="J205" i="1" s="1"/>
  <c r="I204" i="1"/>
  <c r="J204" i="1" s="1"/>
  <c r="I203" i="1"/>
  <c r="J203" i="1" s="1"/>
  <c r="I202" i="1"/>
  <c r="J202" i="1" s="1"/>
  <c r="I201" i="1"/>
  <c r="J201" i="1" s="1"/>
  <c r="I209" i="1"/>
  <c r="J209" i="1" s="1"/>
  <c r="I208" i="1"/>
  <c r="J208" i="1" s="1"/>
  <c r="I207" i="1"/>
  <c r="J207" i="1" s="1"/>
  <c r="I206" i="1"/>
  <c r="J206" i="1" s="1"/>
  <c r="I210" i="1"/>
  <c r="J210" i="1" s="1"/>
  <c r="I211" i="1"/>
  <c r="J21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21" i="1"/>
  <c r="J221" i="1" s="1"/>
  <c r="I222" i="1"/>
  <c r="J222" i="1" s="1"/>
  <c r="I225" i="1"/>
  <c r="J225" i="1" s="1"/>
  <c r="I224" i="1"/>
  <c r="J224" i="1" s="1"/>
  <c r="I223" i="1"/>
  <c r="J223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52" i="1"/>
  <c r="J25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63" i="1"/>
  <c r="J263" i="1" s="1"/>
  <c r="I262" i="1"/>
  <c r="J262" i="1" s="1"/>
  <c r="I268" i="1"/>
  <c r="J268" i="1" s="1"/>
  <c r="I267" i="1"/>
  <c r="J267" i="1" s="1"/>
  <c r="I266" i="1"/>
  <c r="J266" i="1" s="1"/>
  <c r="I265" i="1"/>
  <c r="J265" i="1" s="1"/>
  <c r="I264" i="1"/>
  <c r="J264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E3" i="2"/>
  <c r="H520" i="1"/>
  <c r="I21" i="1"/>
  <c r="J21" i="1" s="1"/>
  <c r="I22" i="1"/>
  <c r="J22" i="1" s="1"/>
  <c r="I2" i="1"/>
  <c r="J2" i="1" s="1"/>
  <c r="I60" i="1"/>
  <c r="J60" i="1" s="1"/>
  <c r="I138" i="1"/>
  <c r="J138" i="1" s="1"/>
  <c r="I45" i="1"/>
  <c r="J45" i="1" s="1"/>
  <c r="I61" i="1"/>
  <c r="J61" i="1" s="1"/>
  <c r="I128" i="1"/>
  <c r="J128" i="1" s="1"/>
  <c r="I91" i="1"/>
  <c r="J91" i="1" s="1"/>
  <c r="I106" i="1"/>
  <c r="J106" i="1" s="1"/>
  <c r="I36" i="1"/>
  <c r="J36" i="1" s="1"/>
  <c r="I37" i="1"/>
  <c r="J37" i="1" s="1"/>
  <c r="I38" i="1"/>
  <c r="J38" i="1" s="1"/>
  <c r="I50" i="1"/>
  <c r="J50" i="1" s="1"/>
  <c r="I73" i="1"/>
  <c r="J73" i="1" s="1"/>
  <c r="I135" i="1"/>
  <c r="J135" i="1" s="1"/>
  <c r="I77" i="1"/>
  <c r="J77" i="1" s="1"/>
  <c r="I68" i="1"/>
  <c r="J68" i="1" s="1"/>
  <c r="I23" i="1"/>
  <c r="J23" i="1" s="1"/>
  <c r="I53" i="1"/>
  <c r="J53" i="1" s="1"/>
  <c r="I46" i="1"/>
  <c r="J46" i="1" s="1"/>
  <c r="I62" i="1"/>
  <c r="J62" i="1" s="1"/>
  <c r="I63" i="1"/>
  <c r="J63" i="1" s="1"/>
  <c r="I116" i="1"/>
  <c r="J116" i="1" s="1"/>
  <c r="I117" i="1"/>
  <c r="J117" i="1" s="1"/>
  <c r="I99" i="1"/>
  <c r="J99" i="1" s="1"/>
  <c r="I28" i="1"/>
  <c r="J28" i="1" s="1"/>
  <c r="I29" i="1"/>
  <c r="J29" i="1" s="1"/>
  <c r="I80" i="1"/>
  <c r="J80" i="1" s="1"/>
  <c r="I47" i="1"/>
  <c r="J47" i="1" s="1"/>
  <c r="I129" i="1"/>
  <c r="J129" i="1" s="1"/>
  <c r="I74" i="1"/>
  <c r="J74" i="1" s="1"/>
  <c r="I75" i="1"/>
  <c r="J75" i="1" s="1"/>
  <c r="I131" i="1"/>
  <c r="J131" i="1" s="1"/>
  <c r="I92" i="1"/>
  <c r="J92" i="1" s="1"/>
  <c r="I51" i="1"/>
  <c r="J51" i="1" s="1"/>
  <c r="I24" i="1"/>
  <c r="J24" i="1" s="1"/>
  <c r="I130" i="1"/>
  <c r="J130" i="1" s="1"/>
  <c r="I48" i="1"/>
  <c r="J48" i="1" s="1"/>
  <c r="H519" i="1"/>
  <c r="I109" i="1"/>
  <c r="J10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10" i="1"/>
  <c r="J110" i="1" s="1"/>
  <c r="I111" i="1"/>
  <c r="J111" i="1" s="1"/>
  <c r="I132" i="1"/>
  <c r="J132" i="1" s="1"/>
  <c r="I119" i="1"/>
  <c r="J119" i="1" s="1"/>
  <c r="I120" i="1"/>
  <c r="J120" i="1" s="1"/>
  <c r="I113" i="1"/>
  <c r="J113" i="1" s="1"/>
  <c r="I112" i="1"/>
  <c r="J112" i="1" s="1"/>
  <c r="I114" i="1"/>
  <c r="J114" i="1" s="1"/>
  <c r="I115" i="1"/>
  <c r="J115" i="1" s="1"/>
  <c r="I121" i="1"/>
  <c r="J121" i="1" s="1"/>
  <c r="I122" i="1"/>
  <c r="J122" i="1" s="1"/>
  <c r="I123" i="1"/>
  <c r="J123" i="1" s="1"/>
  <c r="I133" i="1"/>
  <c r="J133" i="1" s="1"/>
  <c r="I124" i="1"/>
  <c r="J124" i="1" s="1"/>
  <c r="I125" i="1"/>
  <c r="J125" i="1" s="1"/>
  <c r="I126" i="1"/>
  <c r="J126" i="1" s="1"/>
  <c r="I134" i="1"/>
  <c r="J134" i="1" s="1"/>
  <c r="I79" i="1"/>
  <c r="J79" i="1" s="1"/>
  <c r="I136" i="1"/>
  <c r="J136" i="1" s="1"/>
  <c r="I137" i="1"/>
  <c r="J137" i="1" s="1"/>
  <c r="I127" i="1"/>
  <c r="J127" i="1" s="1"/>
  <c r="I86" i="1" l="1"/>
  <c r="J86" i="1" s="1"/>
  <c r="I87" i="1"/>
  <c r="J87" i="1" s="1"/>
  <c r="I88" i="1"/>
  <c r="J88" i="1" s="1"/>
  <c r="I89" i="1"/>
  <c r="J89" i="1" s="1"/>
  <c r="I90" i="1"/>
  <c r="J90" i="1" s="1"/>
  <c r="I94" i="1"/>
  <c r="J94" i="1" s="1"/>
  <c r="I95" i="1"/>
  <c r="J95" i="1" s="1"/>
  <c r="I35" i="1"/>
  <c r="J35" i="1" s="1"/>
  <c r="I96" i="1"/>
  <c r="J96" i="1" s="1"/>
  <c r="I97" i="1"/>
  <c r="J97" i="1" s="1"/>
  <c r="I98" i="1"/>
  <c r="J98" i="1" s="1"/>
  <c r="I43" i="1" l="1"/>
  <c r="J43" i="1" s="1"/>
  <c r="I44" i="1"/>
  <c r="J44" i="1" s="1"/>
  <c r="I66" i="1"/>
  <c r="J66" i="1" s="1"/>
  <c r="I49" i="1"/>
  <c r="J49" i="1" s="1"/>
  <c r="I78" i="1"/>
  <c r="J78" i="1" s="1"/>
  <c r="I82" i="1"/>
  <c r="J82" i="1" s="1"/>
  <c r="I52" i="1"/>
  <c r="J52" i="1" s="1"/>
  <c r="I54" i="1"/>
  <c r="J54" i="1" s="1"/>
  <c r="I55" i="1"/>
  <c r="J55" i="1" s="1"/>
  <c r="I56" i="1"/>
  <c r="J56" i="1" s="1"/>
  <c r="I83" i="1"/>
  <c r="J83" i="1" s="1"/>
  <c r="I57" i="1"/>
  <c r="J57" i="1" s="1"/>
  <c r="I58" i="1"/>
  <c r="J58" i="1" s="1"/>
  <c r="I59" i="1"/>
  <c r="J59" i="1" s="1"/>
  <c r="I69" i="1"/>
  <c r="J69" i="1" s="1"/>
  <c r="I70" i="1"/>
  <c r="J70" i="1" s="1"/>
  <c r="I107" i="1"/>
  <c r="J107" i="1" s="1"/>
  <c r="I67" i="1"/>
  <c r="J67" i="1" s="1"/>
  <c r="I108" i="1"/>
  <c r="J108" i="1" s="1"/>
  <c r="I34" i="1"/>
  <c r="J34" i="1" s="1"/>
  <c r="I72" i="1"/>
  <c r="J72" i="1" s="1"/>
  <c r="I76" i="1"/>
  <c r="J76" i="1" s="1"/>
  <c r="I118" i="1"/>
  <c r="J118" i="1" s="1"/>
  <c r="I84" i="1"/>
  <c r="J84" i="1" s="1"/>
  <c r="I85" i="1"/>
  <c r="J85" i="1" s="1"/>
  <c r="I65" i="1"/>
  <c r="J65" i="1" s="1"/>
  <c r="I20" i="1" l="1"/>
  <c r="J20" i="1" s="1"/>
  <c r="D7" i="2" l="1"/>
  <c r="C7" i="2"/>
  <c r="I93" i="1"/>
  <c r="I13" i="1"/>
  <c r="I14" i="1"/>
  <c r="I15" i="1"/>
  <c r="I16" i="1"/>
  <c r="I6" i="1"/>
  <c r="I17" i="1"/>
  <c r="I31" i="1"/>
  <c r="I32" i="1"/>
  <c r="I81" i="1"/>
  <c r="I25" i="1"/>
  <c r="I18" i="1"/>
  <c r="I39" i="1"/>
  <c r="I40" i="1"/>
  <c r="I19" i="1"/>
  <c r="I7" i="1"/>
  <c r="I8" i="1"/>
  <c r="I9" i="1"/>
  <c r="I10" i="1"/>
  <c r="I3" i="1"/>
  <c r="I4" i="1"/>
  <c r="I11" i="1"/>
  <c r="I12" i="1"/>
  <c r="I5" i="1"/>
  <c r="I41" i="1"/>
  <c r="I33" i="1"/>
  <c r="I27" i="1"/>
  <c r="I71" i="1"/>
  <c r="I30" i="1"/>
  <c r="I42" i="1"/>
  <c r="I64" i="1"/>
  <c r="I26" i="1"/>
  <c r="E7" i="2" l="1"/>
  <c r="J13" i="1"/>
  <c r="J14" i="1"/>
  <c r="J15" i="1"/>
  <c r="J16" i="1"/>
  <c r="J6" i="1"/>
  <c r="J17" i="1"/>
  <c r="J31" i="1"/>
  <c r="J32" i="1"/>
  <c r="J81" i="1"/>
  <c r="J25" i="1"/>
  <c r="J18" i="1"/>
  <c r="J39" i="1"/>
  <c r="J40" i="1"/>
  <c r="J19" i="1"/>
  <c r="J7" i="1"/>
  <c r="J8" i="1"/>
  <c r="J9" i="1"/>
  <c r="J10" i="1"/>
  <c r="J3" i="1"/>
  <c r="J4" i="1"/>
  <c r="J11" i="1"/>
  <c r="J12" i="1"/>
  <c r="J5" i="1"/>
  <c r="J41" i="1"/>
  <c r="J33" i="1"/>
  <c r="J27" i="1"/>
  <c r="J71" i="1"/>
  <c r="J30" i="1"/>
  <c r="J42" i="1"/>
  <c r="J64" i="1"/>
  <c r="J93" i="1" l="1"/>
  <c r="J26" i="1"/>
</calcChain>
</file>

<file path=xl/sharedStrings.xml><?xml version="1.0" encoding="utf-8"?>
<sst xmlns="http://schemas.openxmlformats.org/spreadsheetml/2006/main" count="2540" uniqueCount="866">
  <si>
    <t>Numero fattura</t>
  </si>
  <si>
    <t>Data fattura</t>
  </si>
  <si>
    <t>Totale fattura</t>
  </si>
  <si>
    <t>Data scadenza</t>
  </si>
  <si>
    <t>Data Pagamento</t>
  </si>
  <si>
    <t>Importo Pagato</t>
  </si>
  <si>
    <t>Dati</t>
  </si>
  <si>
    <t>RITARDO</t>
  </si>
  <si>
    <t>ITP</t>
  </si>
  <si>
    <t>Ritardo Ponderato</t>
  </si>
  <si>
    <t>TRIMESTRE</t>
  </si>
  <si>
    <t>Somma di Ritardo Ponderato</t>
  </si>
  <si>
    <t>I TRIMESTRE</t>
  </si>
  <si>
    <t>II TRIMESTRE</t>
  </si>
  <si>
    <t>III TRIMESTRE</t>
  </si>
  <si>
    <t>IV TRIMESTRE</t>
  </si>
  <si>
    <t>Periodo</t>
  </si>
  <si>
    <t>ID FATTURA</t>
  </si>
  <si>
    <t>Somma di Importo Pagato</t>
  </si>
  <si>
    <t>3301000029-1226</t>
  </si>
  <si>
    <t>27</t>
  </si>
  <si>
    <t>11/02/2021</t>
  </si>
  <si>
    <t>31/03/2021</t>
  </si>
  <si>
    <t>30/04/2021</t>
  </si>
  <si>
    <t>30/06/2021</t>
  </si>
  <si>
    <t>31/08/2021</t>
  </si>
  <si>
    <t>21/06/2021</t>
  </si>
  <si>
    <t>15/12/2021</t>
  </si>
  <si>
    <t>29/11/2021</t>
  </si>
  <si>
    <t>30/11/2021</t>
  </si>
  <si>
    <t>20/10/2021</t>
  </si>
  <si>
    <t>31/10/2021</t>
  </si>
  <si>
    <t>01/12/2021</t>
  </si>
  <si>
    <t>13/12/2021</t>
  </si>
  <si>
    <t>09/12/2021</t>
  </si>
  <si>
    <t>17/01/2022</t>
  </si>
  <si>
    <t>16/12/2021</t>
  </si>
  <si>
    <t>17/12/2021</t>
  </si>
  <si>
    <t>20/12/2021</t>
  </si>
  <si>
    <t>22/12/2021</t>
  </si>
  <si>
    <t>23/12/2021</t>
  </si>
  <si>
    <t>28/12/2021</t>
  </si>
  <si>
    <t>21/12/2021</t>
  </si>
  <si>
    <t>31/12/2021</t>
  </si>
  <si>
    <t>31/01/2022</t>
  </si>
  <si>
    <t>28/02/2022</t>
  </si>
  <si>
    <t>01/02/2022</t>
  </si>
  <si>
    <t>31/03/2022</t>
  </si>
  <si>
    <t>28/01/2022</t>
  </si>
  <si>
    <t>30/12/2021</t>
  </si>
  <si>
    <t>14/12/2021</t>
  </si>
  <si>
    <t>24/02/2022</t>
  </si>
  <si>
    <t>13/01/2022</t>
  </si>
  <si>
    <t>18/02/2022</t>
  </si>
  <si>
    <t>11/02/2022</t>
  </si>
  <si>
    <t>12/04/2022</t>
  </si>
  <si>
    <t>11/03/2022</t>
  </si>
  <si>
    <t>22/02/2022</t>
  </si>
  <si>
    <t>01/01/2022</t>
  </si>
  <si>
    <t>19/01/2022</t>
  </si>
  <si>
    <t>25/02/2022</t>
  </si>
  <si>
    <t>10/02/2022</t>
  </si>
  <si>
    <t>02/02/2022</t>
  </si>
  <si>
    <t>09/02/2022</t>
  </si>
  <si>
    <t>15/02/2022</t>
  </si>
  <si>
    <t>18/01/2022</t>
  </si>
  <si>
    <t>17/03/2022</t>
  </si>
  <si>
    <t>09/01/2022</t>
  </si>
  <si>
    <t>14/02/2022</t>
  </si>
  <si>
    <t>24/01/2022</t>
  </si>
  <si>
    <t>11/01/2022</t>
  </si>
  <si>
    <t>03/03/2022</t>
  </si>
  <si>
    <t>06/12/2021</t>
  </si>
  <si>
    <t>20/01/2022</t>
  </si>
  <si>
    <t>07/12/2021</t>
  </si>
  <si>
    <t>08/02/2022</t>
  </si>
  <si>
    <t>23/02/2022</t>
  </si>
  <si>
    <t>01/04/2022</t>
  </si>
  <si>
    <t>11/12/2021</t>
  </si>
  <si>
    <t>21/03/2022</t>
  </si>
  <si>
    <t>22/03/2022</t>
  </si>
  <si>
    <t>08/03/2022</t>
  </si>
  <si>
    <t>08/04/2022</t>
  </si>
  <si>
    <t>23/06/2022</t>
  </si>
  <si>
    <t>24/05/2022</t>
  </si>
  <si>
    <t>30/04/2022</t>
  </si>
  <si>
    <t>31/05/2022</t>
  </si>
  <si>
    <t>15/04/2022</t>
  </si>
  <si>
    <t>13/06/2022</t>
  </si>
  <si>
    <t>20/04/2022</t>
  </si>
  <si>
    <t>28/04/2022</t>
  </si>
  <si>
    <t>20/05/2022</t>
  </si>
  <si>
    <t>15/03/2022</t>
  </si>
  <si>
    <t>13/04/2022</t>
  </si>
  <si>
    <t>19/05/2022</t>
  </si>
  <si>
    <t>27/04/2022</t>
  </si>
  <si>
    <t>FPA 1/22</t>
  </si>
  <si>
    <t>01/03/2022</t>
  </si>
  <si>
    <t>01/05/2022</t>
  </si>
  <si>
    <t>26/05/2022</t>
  </si>
  <si>
    <t>16/05/2022</t>
  </si>
  <si>
    <t>01/06/2022</t>
  </si>
  <si>
    <t>3</t>
  </si>
  <si>
    <t>0-224</t>
  </si>
  <si>
    <t>31/01/2023</t>
  </si>
  <si>
    <t>219</t>
  </si>
  <si>
    <t>14/01/2023</t>
  </si>
  <si>
    <t>20/01/2023</t>
  </si>
  <si>
    <t>F 3121/C 2022</t>
  </si>
  <si>
    <t>F 3124/C 2022</t>
  </si>
  <si>
    <t>F 3132/C 2022</t>
  </si>
  <si>
    <t>F 3145/C 2022</t>
  </si>
  <si>
    <t>01S620222181002362</t>
  </si>
  <si>
    <t>PA 64/22</t>
  </si>
  <si>
    <t>IIT2225203</t>
  </si>
  <si>
    <t>IIT2225205</t>
  </si>
  <si>
    <t>302280167333</t>
  </si>
  <si>
    <t>412213516406</t>
  </si>
  <si>
    <t>93/22SP</t>
  </si>
  <si>
    <t>272PA</t>
  </si>
  <si>
    <t>22-0979</t>
  </si>
  <si>
    <t>F 3066/C 2022</t>
  </si>
  <si>
    <t>N80957</t>
  </si>
  <si>
    <t>T38222</t>
  </si>
  <si>
    <t>H42811</t>
  </si>
  <si>
    <t>H42764</t>
  </si>
  <si>
    <t>F 63/M 2023</t>
  </si>
  <si>
    <t>F 64/M 2023</t>
  </si>
  <si>
    <t>E19021</t>
  </si>
  <si>
    <t>H42787</t>
  </si>
  <si>
    <t>1/2023</t>
  </si>
  <si>
    <t>2023321001745</t>
  </si>
  <si>
    <t>PAE0052408</t>
  </si>
  <si>
    <t>F 3129/C 2022</t>
  </si>
  <si>
    <t>01S620232181000120</t>
  </si>
  <si>
    <t>2</t>
  </si>
  <si>
    <t>2203/2022</t>
  </si>
  <si>
    <t>FPA 1/23</t>
  </si>
  <si>
    <t>567</t>
  </si>
  <si>
    <t>29-000000-2023-FT</t>
  </si>
  <si>
    <t>10/3</t>
  </si>
  <si>
    <t>IT91ICB2224971</t>
  </si>
  <si>
    <t>412301011660</t>
  </si>
  <si>
    <t>1010811925</t>
  </si>
  <si>
    <t>2663</t>
  </si>
  <si>
    <t>H42913</t>
  </si>
  <si>
    <t>E32217</t>
  </si>
  <si>
    <t>H42934</t>
  </si>
  <si>
    <t>F 10/C 2023</t>
  </si>
  <si>
    <t>FATTPA 1_23</t>
  </si>
  <si>
    <t>FATTPA 2_23</t>
  </si>
  <si>
    <t>FATTPA 4_23</t>
  </si>
  <si>
    <t>287</t>
  </si>
  <si>
    <t>2/2023</t>
  </si>
  <si>
    <t>7X00626049</t>
  </si>
  <si>
    <t>142-FE-2023</t>
  </si>
  <si>
    <t>FATTPA 17_23</t>
  </si>
  <si>
    <t>1923024467</t>
  </si>
  <si>
    <t>31/PA</t>
  </si>
  <si>
    <t>00169</t>
  </si>
  <si>
    <t>FVL45</t>
  </si>
  <si>
    <t>23-00011/PW</t>
  </si>
  <si>
    <t>2/01</t>
  </si>
  <si>
    <t>218</t>
  </si>
  <si>
    <t>0012000457</t>
  </si>
  <si>
    <t>2023321004632</t>
  </si>
  <si>
    <t>1010233500000108</t>
  </si>
  <si>
    <t>1010233500000109</t>
  </si>
  <si>
    <t>57/PA</t>
  </si>
  <si>
    <t>2023VP0000001</t>
  </si>
  <si>
    <t>343991791</t>
  </si>
  <si>
    <t>27/0</t>
  </si>
  <si>
    <t>2023VP0000041</t>
  </si>
  <si>
    <t>3/PA</t>
  </si>
  <si>
    <t>33</t>
  </si>
  <si>
    <t>143/01</t>
  </si>
  <si>
    <t>V0-16894</t>
  </si>
  <si>
    <t>00215</t>
  </si>
  <si>
    <t>6662505710</t>
  </si>
  <si>
    <t>22PA</t>
  </si>
  <si>
    <t>23-0104</t>
  </si>
  <si>
    <t>412302345834</t>
  </si>
  <si>
    <t>FATTPA 7_23</t>
  </si>
  <si>
    <t>FATTPA 11_23</t>
  </si>
  <si>
    <t>T02097</t>
  </si>
  <si>
    <t>3/2023</t>
  </si>
  <si>
    <t>T44712</t>
  </si>
  <si>
    <t>N80073</t>
  </si>
  <si>
    <t>23-00037/PW</t>
  </si>
  <si>
    <t>26/PA</t>
  </si>
  <si>
    <t>24/PA</t>
  </si>
  <si>
    <t>8E</t>
  </si>
  <si>
    <t>1010233500000111</t>
  </si>
  <si>
    <t>00269</t>
  </si>
  <si>
    <t>345114245</t>
  </si>
  <si>
    <t>PAE0007098</t>
  </si>
  <si>
    <t>346133048</t>
  </si>
  <si>
    <t>25/PA</t>
  </si>
  <si>
    <t>F 3122/C 2022</t>
  </si>
  <si>
    <t>F 3131/C 2022</t>
  </si>
  <si>
    <t>7X05369352</t>
  </si>
  <si>
    <t>FATTPA 3_23</t>
  </si>
  <si>
    <t>1072/2023-GHT-F</t>
  </si>
  <si>
    <t>11</t>
  </si>
  <si>
    <t>1010233500000112</t>
  </si>
  <si>
    <t>1010233500000107</t>
  </si>
  <si>
    <t>6662505711</t>
  </si>
  <si>
    <t>IIT2225384</t>
  </si>
  <si>
    <t>IIT2225202</t>
  </si>
  <si>
    <t>IIT2225204</t>
  </si>
  <si>
    <t>554/001</t>
  </si>
  <si>
    <t>13/001</t>
  </si>
  <si>
    <t>61/001</t>
  </si>
  <si>
    <t>6/E</t>
  </si>
  <si>
    <t>01/23/PA</t>
  </si>
  <si>
    <t>17/22/PA</t>
  </si>
  <si>
    <t>V0-402</t>
  </si>
  <si>
    <t>2022/501M</t>
  </si>
  <si>
    <t>H42892</t>
  </si>
  <si>
    <t>N81019</t>
  </si>
  <si>
    <t>T02656</t>
  </si>
  <si>
    <t>N81025</t>
  </si>
  <si>
    <t>2023VP0000002</t>
  </si>
  <si>
    <t>3301000501-1226</t>
  </si>
  <si>
    <t>3301000025-1226</t>
  </si>
  <si>
    <t>3301000066-1226</t>
  </si>
  <si>
    <t>V10000138/2022</t>
  </si>
  <si>
    <t>0012001202</t>
  </si>
  <si>
    <t>01S620232181000175</t>
  </si>
  <si>
    <t>01S620232181000421</t>
  </si>
  <si>
    <t>01S620232181001370</t>
  </si>
  <si>
    <t>6/23SP</t>
  </si>
  <si>
    <t>FATTPA 10_22</t>
  </si>
  <si>
    <t>1070</t>
  </si>
  <si>
    <t>FPA0018/2023</t>
  </si>
  <si>
    <t>26/01/2023</t>
  </si>
  <si>
    <t>02/03/2023</t>
  </si>
  <si>
    <t>23/01/2023</t>
  </si>
  <si>
    <t>17/01/2023</t>
  </si>
  <si>
    <t>19/01/2023</t>
  </si>
  <si>
    <t>01/03/2023</t>
  </si>
  <si>
    <t>24/01/2023</t>
  </si>
  <si>
    <t>01/02/2023</t>
  </si>
  <si>
    <t>11/01/2023</t>
  </si>
  <si>
    <t>12/01/2023</t>
  </si>
  <si>
    <t>16/02/2023</t>
  </si>
  <si>
    <t>16/01/2023</t>
  </si>
  <si>
    <t>28/02/2023</t>
  </si>
  <si>
    <t>15/02/2023</t>
  </si>
  <si>
    <t>17/02/2023</t>
  </si>
  <si>
    <t>25/02/2023</t>
  </si>
  <si>
    <t>27/01/2023</t>
  </si>
  <si>
    <t>14/02/2023</t>
  </si>
  <si>
    <t>02/02/2023</t>
  </si>
  <si>
    <t>18/02/2023</t>
  </si>
  <si>
    <t>23/02/2023</t>
  </si>
  <si>
    <t>06/02/2023</t>
  </si>
  <si>
    <t>09/02/2023</t>
  </si>
  <si>
    <t>10/02/2023</t>
  </si>
  <si>
    <t>27/02/2023</t>
  </si>
  <si>
    <t>10/03/2023</t>
  </si>
  <si>
    <t>13/03/2023</t>
  </si>
  <si>
    <t>20/02/2023</t>
  </si>
  <si>
    <t>21/02/2023</t>
  </si>
  <si>
    <t>20/03/2023</t>
  </si>
  <si>
    <t>13/02/2023</t>
  </si>
  <si>
    <t>27/03/2023</t>
  </si>
  <si>
    <t>03/03/2023</t>
  </si>
  <si>
    <t>31/03/2023</t>
  </si>
  <si>
    <t>09/03/2023</t>
  </si>
  <si>
    <t>07/03/2023</t>
  </si>
  <si>
    <t>06/03/2023</t>
  </si>
  <si>
    <t>23/03/2023</t>
  </si>
  <si>
    <t>22/03/2023</t>
  </si>
  <si>
    <t>14/03/2023</t>
  </si>
  <si>
    <t>17/03/2023</t>
  </si>
  <si>
    <t>09/04/2023</t>
  </si>
  <si>
    <t>24/04/2023</t>
  </si>
  <si>
    <t>16/03/2023</t>
  </si>
  <si>
    <t>08/02/2023</t>
  </si>
  <si>
    <t>18/03/2023</t>
  </si>
  <si>
    <t>21/03/2023</t>
  </si>
  <si>
    <t>10/01/2023</t>
  </si>
  <si>
    <t>109PA</t>
  </si>
  <si>
    <t>31/05/2023</t>
  </si>
  <si>
    <t>30/06/2023</t>
  </si>
  <si>
    <t>2023/150M</t>
  </si>
  <si>
    <t>7004</t>
  </si>
  <si>
    <t>04/05/2023</t>
  </si>
  <si>
    <t>710</t>
  </si>
  <si>
    <t>09/06/2023</t>
  </si>
  <si>
    <t>09/07/2023</t>
  </si>
  <si>
    <t>202</t>
  </si>
  <si>
    <t>01/06/2023</t>
  </si>
  <si>
    <t>2023321016861</t>
  </si>
  <si>
    <t>FP202300000369</t>
  </si>
  <si>
    <t>28/06/2023</t>
  </si>
  <si>
    <t>484/FTV</t>
  </si>
  <si>
    <t>05/06/2023</t>
  </si>
  <si>
    <t>349279460</t>
  </si>
  <si>
    <t>02/06/2023</t>
  </si>
  <si>
    <t>02/07/2023</t>
  </si>
  <si>
    <t>FATTPA 23_23</t>
  </si>
  <si>
    <t>3301000260-1226</t>
  </si>
  <si>
    <t>06/06/2023</t>
  </si>
  <si>
    <t>06/07/2023</t>
  </si>
  <si>
    <t>6662505868</t>
  </si>
  <si>
    <t>30/05/2023</t>
  </si>
  <si>
    <t>166/0</t>
  </si>
  <si>
    <t>6662505869</t>
  </si>
  <si>
    <t>57E</t>
  </si>
  <si>
    <t>V0-83761</t>
  </si>
  <si>
    <t>08/07/2023</t>
  </si>
  <si>
    <t>23/06/2023</t>
  </si>
  <si>
    <t>V0-67108</t>
  </si>
  <si>
    <t>03/05/2023</t>
  </si>
  <si>
    <t>100</t>
  </si>
  <si>
    <t>20/05/2023</t>
  </si>
  <si>
    <t>20/06/2023</t>
  </si>
  <si>
    <t>22/06/2023</t>
  </si>
  <si>
    <t>412306827161</t>
  </si>
  <si>
    <t>18/05/2023</t>
  </si>
  <si>
    <t>17/06/2023</t>
  </si>
  <si>
    <t>1023122141</t>
  </si>
  <si>
    <t>08/05/2023</t>
  </si>
  <si>
    <t>10/06/2023</t>
  </si>
  <si>
    <t>1023132856</t>
  </si>
  <si>
    <t>IIT2309189</t>
  </si>
  <si>
    <t>22/05/2023</t>
  </si>
  <si>
    <t>IIT2309190</t>
  </si>
  <si>
    <t>IT91ICB2310936</t>
  </si>
  <si>
    <t>05/05/2023</t>
  </si>
  <si>
    <t>2332000001</t>
  </si>
  <si>
    <t>02/05/2023</t>
  </si>
  <si>
    <t>15/2023</t>
  </si>
  <si>
    <t>01S620232181002265</t>
  </si>
  <si>
    <t>15/05/2023</t>
  </si>
  <si>
    <t>15/06/2023</t>
  </si>
  <si>
    <t>16/06/2023</t>
  </si>
  <si>
    <t>30/FE</t>
  </si>
  <si>
    <t>20/04/2023</t>
  </si>
  <si>
    <t>20/5/2023</t>
  </si>
  <si>
    <t>1912/FE/2023</t>
  </si>
  <si>
    <t>10/05/2023</t>
  </si>
  <si>
    <t>230</t>
  </si>
  <si>
    <t>12/05/2023</t>
  </si>
  <si>
    <t>2/33</t>
  </si>
  <si>
    <t>19/05/2023</t>
  </si>
  <si>
    <t>FATTPA 48_23</t>
  </si>
  <si>
    <t>26/05/2023</t>
  </si>
  <si>
    <t>FATTPA 49_23</t>
  </si>
  <si>
    <t>26/06/2023</t>
  </si>
  <si>
    <t>FATTPA 51_23</t>
  </si>
  <si>
    <t>FATTPA 52_23</t>
  </si>
  <si>
    <t>FATTPA 53_23</t>
  </si>
  <si>
    <t>FATTPA 54_23</t>
  </si>
  <si>
    <t>FATTPA 55_23</t>
  </si>
  <si>
    <t>FATTPA 50_23</t>
  </si>
  <si>
    <t>96/23</t>
  </si>
  <si>
    <t>2/34</t>
  </si>
  <si>
    <t>1010233500000286</t>
  </si>
  <si>
    <t>26/04/2023</t>
  </si>
  <si>
    <t>4965</t>
  </si>
  <si>
    <t>FATTPA 19_23</t>
  </si>
  <si>
    <t>1010233500000288</t>
  </si>
  <si>
    <t>0012002254</t>
  </si>
  <si>
    <t>71PA</t>
  </si>
  <si>
    <t>30/04/2023</t>
  </si>
  <si>
    <t>1047</t>
  </si>
  <si>
    <t>2023V00212</t>
  </si>
  <si>
    <t>31/FE</t>
  </si>
  <si>
    <t>2023321013962</t>
  </si>
  <si>
    <t>01/05/2023</t>
  </si>
  <si>
    <t>23-00082/PW</t>
  </si>
  <si>
    <t>1010231500004039</t>
  </si>
  <si>
    <t>PAE0014930</t>
  </si>
  <si>
    <t>IEN2023020334366</t>
  </si>
  <si>
    <t>28/04/2023</t>
  </si>
  <si>
    <t>31/5/2023</t>
  </si>
  <si>
    <t>348295686</t>
  </si>
  <si>
    <t>5/2023</t>
  </si>
  <si>
    <t>23/05/2023</t>
  </si>
  <si>
    <t>24/05/2023</t>
  </si>
  <si>
    <t>186/2023 FPA</t>
  </si>
  <si>
    <t>22/04/2023</t>
  </si>
  <si>
    <t>01S620232181001645</t>
  </si>
  <si>
    <t>17/04/2023</t>
  </si>
  <si>
    <t>17/05/2023</t>
  </si>
  <si>
    <t>N80242</t>
  </si>
  <si>
    <t>12/06/2023</t>
  </si>
  <si>
    <t>H42246</t>
  </si>
  <si>
    <t>03/06/2023</t>
  </si>
  <si>
    <t>H42200</t>
  </si>
  <si>
    <t>T10434</t>
  </si>
  <si>
    <t>N80142</t>
  </si>
  <si>
    <t>T06464</t>
  </si>
  <si>
    <t>11/05/2023</t>
  </si>
  <si>
    <t>N80250</t>
  </si>
  <si>
    <t>H42170</t>
  </si>
  <si>
    <t>42/FATT_EL</t>
  </si>
  <si>
    <t>13/04/2023</t>
  </si>
  <si>
    <t>7X01676499</t>
  </si>
  <si>
    <t>12/04/2023</t>
  </si>
  <si>
    <t>FATTPA 14_23</t>
  </si>
  <si>
    <t>06/04/2023</t>
  </si>
  <si>
    <t>159</t>
  </si>
  <si>
    <t>23-00072/PW</t>
  </si>
  <si>
    <t>1010829205</t>
  </si>
  <si>
    <t>367</t>
  </si>
  <si>
    <t>IT91ICB2307046</t>
  </si>
  <si>
    <t>03/04/2023</t>
  </si>
  <si>
    <t>84/0</t>
  </si>
  <si>
    <t>IT91ICB2306931</t>
  </si>
  <si>
    <t>32E</t>
  </si>
  <si>
    <t>05/04/2023</t>
  </si>
  <si>
    <t>347236256</t>
  </si>
  <si>
    <t>02/04/2023</t>
  </si>
  <si>
    <t>2232000002</t>
  </si>
  <si>
    <t>2023P00001</t>
  </si>
  <si>
    <t>14/4/2023</t>
  </si>
  <si>
    <t>151</t>
  </si>
  <si>
    <t>10/04/2023</t>
  </si>
  <si>
    <t>38/PA</t>
  </si>
  <si>
    <t>1337/FE/2023</t>
  </si>
  <si>
    <t>1010233500000221</t>
  </si>
  <si>
    <t>2023321011423</t>
  </si>
  <si>
    <t>01/04/2023</t>
  </si>
  <si>
    <t>58PA</t>
  </si>
  <si>
    <t>ITPP/23/01596</t>
  </si>
  <si>
    <t>683/2023</t>
  </si>
  <si>
    <t>04/04/2023</t>
  </si>
  <si>
    <t>37/PA</t>
  </si>
  <si>
    <t>1010233500000223</t>
  </si>
  <si>
    <t>23/04/2023</t>
  </si>
  <si>
    <t>39/00</t>
  </si>
  <si>
    <t>21/04/2023</t>
  </si>
  <si>
    <t>27/04/2023</t>
  </si>
  <si>
    <t>M00144</t>
  </si>
  <si>
    <t>N80191</t>
  </si>
  <si>
    <t>V0-35034</t>
  </si>
  <si>
    <t>V0-51014</t>
  </si>
  <si>
    <t>108/001</t>
  </si>
  <si>
    <t>14/04/2023</t>
  </si>
  <si>
    <t>3301000149-1226</t>
  </si>
  <si>
    <t>06/05/2023</t>
  </si>
  <si>
    <t>3301000153-1226</t>
  </si>
  <si>
    <t>01S620232181001504</t>
  </si>
  <si>
    <t>15/03/2023</t>
  </si>
  <si>
    <t>18/04/2023</t>
  </si>
  <si>
    <t>412303490073</t>
  </si>
  <si>
    <t>H42113</t>
  </si>
  <si>
    <t>H42123</t>
  </si>
  <si>
    <t>H42097</t>
  </si>
  <si>
    <t>FPA 2/23</t>
  </si>
  <si>
    <t>08/03/2023</t>
  </si>
  <si>
    <t>11/04/2023</t>
  </si>
  <si>
    <t>32/PA</t>
  </si>
  <si>
    <t>33/PA</t>
  </si>
  <si>
    <t>000006/PA</t>
  </si>
  <si>
    <t>FATTPA 41_23</t>
  </si>
  <si>
    <t>FATTPA 40_23</t>
  </si>
  <si>
    <t>FATTPA 42_23</t>
  </si>
  <si>
    <t>FATTPA 43_23</t>
  </si>
  <si>
    <t>FATTPA 46_23</t>
  </si>
  <si>
    <t>FATTPA 44_23</t>
  </si>
  <si>
    <t>FATTPA 45_23</t>
  </si>
  <si>
    <t>57</t>
  </si>
  <si>
    <t>2264</t>
  </si>
  <si>
    <t>1</t>
  </si>
  <si>
    <t>228/</t>
  </si>
  <si>
    <t>30</t>
  </si>
  <si>
    <t>2/23</t>
  </si>
  <si>
    <t>30/03/2023</t>
  </si>
  <si>
    <t>000533_VR</t>
  </si>
  <si>
    <t>000534_VR</t>
  </si>
  <si>
    <t>3301000105-1226</t>
  </si>
  <si>
    <t>4/2023</t>
  </si>
  <si>
    <t>2/22</t>
  </si>
  <si>
    <t>29/03/2023</t>
  </si>
  <si>
    <t>29/04/2023</t>
  </si>
  <si>
    <t>10/PA</t>
  </si>
  <si>
    <t>1010231500001919</t>
  </si>
  <si>
    <t>1010231500001918</t>
  </si>
  <si>
    <t>IIT2304099</t>
  </si>
  <si>
    <t>28/03/2023</t>
  </si>
  <si>
    <t>IIT2304073</t>
  </si>
  <si>
    <t>IIT2304074</t>
  </si>
  <si>
    <t>27PA</t>
  </si>
  <si>
    <t>2023321007682</t>
  </si>
  <si>
    <t>20/23SP</t>
  </si>
  <si>
    <t>F 1245/Q 2023</t>
  </si>
  <si>
    <t>1010821144</t>
  </si>
  <si>
    <t>F 1017/Q 2023</t>
  </si>
  <si>
    <t>1563</t>
  </si>
  <si>
    <t>Totale 2023</t>
  </si>
  <si>
    <t>791 /FE</t>
  </si>
  <si>
    <t>30/11/2022</t>
  </si>
  <si>
    <t>04/08/2023</t>
  </si>
  <si>
    <t>01S620232181002399</t>
  </si>
  <si>
    <t>15/07/2023</t>
  </si>
  <si>
    <t>18/07/2023</t>
  </si>
  <si>
    <t>51/001</t>
  </si>
  <si>
    <t>20/07/2023</t>
  </si>
  <si>
    <t>21/07/2023</t>
  </si>
  <si>
    <t>15/PA</t>
  </si>
  <si>
    <t>21/06/2023</t>
  </si>
  <si>
    <t>04/07/2023</t>
  </si>
  <si>
    <t>7X02624452</t>
  </si>
  <si>
    <t>10/07/2023</t>
  </si>
  <si>
    <t>412308045671</t>
  </si>
  <si>
    <t>14/07/2023</t>
  </si>
  <si>
    <t>PA202300021</t>
  </si>
  <si>
    <t>2023/186M</t>
  </si>
  <si>
    <t>31/07/2023</t>
  </si>
  <si>
    <t>0012003430</t>
  </si>
  <si>
    <t>1010231000049004</t>
  </si>
  <si>
    <t>1010231000049006</t>
  </si>
  <si>
    <t>2473/FE/2023</t>
  </si>
  <si>
    <t>11/07/2023</t>
  </si>
  <si>
    <t>10/08/2023</t>
  </si>
  <si>
    <t>01S620232181002576</t>
  </si>
  <si>
    <t>17/07/2023</t>
  </si>
  <si>
    <t>17/08/2023</t>
  </si>
  <si>
    <t>18/08/2023</t>
  </si>
  <si>
    <t>125PA</t>
  </si>
  <si>
    <t>2/2</t>
  </si>
  <si>
    <t>PAE0026135</t>
  </si>
  <si>
    <t>6/2023</t>
  </si>
  <si>
    <t>19/07/2023</t>
  </si>
  <si>
    <t>19/08/2023</t>
  </si>
  <si>
    <t>27/07/2023</t>
  </si>
  <si>
    <t>23-00129/PW</t>
  </si>
  <si>
    <t>13/07/2023</t>
  </si>
  <si>
    <t>FATTPA 5_23</t>
  </si>
  <si>
    <t>2023321019686</t>
  </si>
  <si>
    <t>01/07/2023</t>
  </si>
  <si>
    <t>0760</t>
  </si>
  <si>
    <t>12/07/2023</t>
  </si>
  <si>
    <t>IT91ICB2316210</t>
  </si>
  <si>
    <t>28/07/2023</t>
  </si>
  <si>
    <t>02/08/2023</t>
  </si>
  <si>
    <t>13/08/2023</t>
  </si>
  <si>
    <t>3301000309-1226</t>
  </si>
  <si>
    <t>2/59</t>
  </si>
  <si>
    <t>26/07/2023</t>
  </si>
  <si>
    <t>584</t>
  </si>
  <si>
    <t>24/07/2023</t>
  </si>
  <si>
    <t>31/08/2023</t>
  </si>
  <si>
    <t>15</t>
  </si>
  <si>
    <t>599/FTV</t>
  </si>
  <si>
    <t>1010848419</t>
  </si>
  <si>
    <t>N80389</t>
  </si>
  <si>
    <t>23/07/2023</t>
  </si>
  <si>
    <t>07/07/2023</t>
  </si>
  <si>
    <t>H42342</t>
  </si>
  <si>
    <t>T15369</t>
  </si>
  <si>
    <t>T14685</t>
  </si>
  <si>
    <t>FATTPA 68_23</t>
  </si>
  <si>
    <t>01/08/2023</t>
  </si>
  <si>
    <t>01/09/2023</t>
  </si>
  <si>
    <t>FATTPA 70_23</t>
  </si>
  <si>
    <t>FATTPA 71_23</t>
  </si>
  <si>
    <t>FATTPA 67_23</t>
  </si>
  <si>
    <t>FATTPA 29_23</t>
  </si>
  <si>
    <t>1010231500006214</t>
  </si>
  <si>
    <t>1010231500005803</t>
  </si>
  <si>
    <t>1010231500006778</t>
  </si>
  <si>
    <t>8650</t>
  </si>
  <si>
    <t>29/05/2023</t>
  </si>
  <si>
    <t>5/PA</t>
  </si>
  <si>
    <t>29/08/2023</t>
  </si>
  <si>
    <t>412310142160</t>
  </si>
  <si>
    <t>07/08/2023</t>
  </si>
  <si>
    <t>09/08/2023</t>
  </si>
  <si>
    <t>158PA</t>
  </si>
  <si>
    <t>23-0720</t>
  </si>
  <si>
    <t>FATTPA 66_23</t>
  </si>
  <si>
    <t>07/09/2023</t>
  </si>
  <si>
    <t>FATTPA 65_23</t>
  </si>
  <si>
    <t>V0-115642</t>
  </si>
  <si>
    <t>04/09/2023</t>
  </si>
  <si>
    <t>06/09/2023</t>
  </si>
  <si>
    <t>H42413</t>
  </si>
  <si>
    <t>05/08/2023</t>
  </si>
  <si>
    <t>T25850</t>
  </si>
  <si>
    <t>25/08/2023</t>
  </si>
  <si>
    <t>N80381</t>
  </si>
  <si>
    <t>N80449</t>
  </si>
  <si>
    <t>26/08/2023</t>
  </si>
  <si>
    <t>E86014</t>
  </si>
  <si>
    <t>V0-99687</t>
  </si>
  <si>
    <t>06/08/2023</t>
  </si>
  <si>
    <t>IEN2023036562506</t>
  </si>
  <si>
    <t>228/0</t>
  </si>
  <si>
    <t>78E</t>
  </si>
  <si>
    <t>25/07/2023</t>
  </si>
  <si>
    <t>3301000349-1226</t>
  </si>
  <si>
    <t>25/09/2023</t>
  </si>
  <si>
    <t>2023VP0000274</t>
  </si>
  <si>
    <t>30/09/2023</t>
  </si>
  <si>
    <t>01S620232181003783</t>
  </si>
  <si>
    <t>16/08/2023</t>
  </si>
  <si>
    <t>15/09/2023</t>
  </si>
  <si>
    <t>1010231500007825</t>
  </si>
  <si>
    <t>28/09/2023</t>
  </si>
  <si>
    <t>19/09/2023</t>
  </si>
  <si>
    <t>412311894647</t>
  </si>
  <si>
    <t>08/08/2023</t>
  </si>
  <si>
    <t>11/09/2023</t>
  </si>
  <si>
    <t>6662506036</t>
  </si>
  <si>
    <t>28/08/2023</t>
  </si>
  <si>
    <t>26/09/2023</t>
  </si>
  <si>
    <t>6662506035</t>
  </si>
  <si>
    <t>161PA</t>
  </si>
  <si>
    <t>2023321025623</t>
  </si>
  <si>
    <t>619</t>
  </si>
  <si>
    <t>05/09/2023</t>
  </si>
  <si>
    <t>2252</t>
  </si>
  <si>
    <t>8/PA</t>
  </si>
  <si>
    <t>29/09/2023</t>
  </si>
  <si>
    <t>F 2948/M 2023</t>
  </si>
  <si>
    <t>20/09/2023</t>
  </si>
  <si>
    <t>20/PA</t>
  </si>
  <si>
    <t>08/09/2023</t>
  </si>
  <si>
    <t>13/09/2023</t>
  </si>
  <si>
    <t>23-00153/PW</t>
  </si>
  <si>
    <t>7/PA</t>
  </si>
  <si>
    <t>21/09/2023</t>
  </si>
  <si>
    <t>1010231500007826</t>
  </si>
  <si>
    <t>22/2023</t>
  </si>
  <si>
    <t>2023321022798</t>
  </si>
  <si>
    <t>1702</t>
  </si>
  <si>
    <t>03/07/2023</t>
  </si>
  <si>
    <t>W7YVJK9 F1873</t>
  </si>
  <si>
    <t>4/P.A.</t>
  </si>
  <si>
    <t>H42326</t>
  </si>
  <si>
    <t>N80317</t>
  </si>
  <si>
    <t>19/06/2023</t>
  </si>
  <si>
    <t>T20546</t>
  </si>
  <si>
    <t>H42433</t>
  </si>
  <si>
    <t>2023VP0000295</t>
  </si>
  <si>
    <t>16/10/2023</t>
  </si>
  <si>
    <t>3301000305-1226</t>
  </si>
  <si>
    <t>68/FE</t>
  </si>
  <si>
    <t>0074236324</t>
  </si>
  <si>
    <t>01S620232181002931</t>
  </si>
  <si>
    <t>21/08/2023</t>
  </si>
  <si>
    <t>52/23SP</t>
  </si>
  <si>
    <t>29/06/2023</t>
  </si>
  <si>
    <t>150</t>
  </si>
  <si>
    <t>FATTPA 26_23</t>
  </si>
  <si>
    <t>FATTPA 33_23</t>
  </si>
  <si>
    <t>1023162313</t>
  </si>
  <si>
    <t>13/06/2023</t>
  </si>
  <si>
    <t>1180</t>
  </si>
  <si>
    <t>7X03606731</t>
  </si>
  <si>
    <t>7/2023</t>
  </si>
  <si>
    <t>07/10/2023</t>
  </si>
  <si>
    <t>FATTPA 72_23</t>
  </si>
  <si>
    <t>FATTPA 69_23</t>
  </si>
  <si>
    <t>IN-2023-530618</t>
  </si>
  <si>
    <t>3301000438-1226</t>
  </si>
  <si>
    <t>22/12/2023</t>
  </si>
  <si>
    <t>3301000522-1226</t>
  </si>
  <si>
    <t>15/12/2022</t>
  </si>
  <si>
    <t>3301000197-1226</t>
  </si>
  <si>
    <t>302380151969</t>
  </si>
  <si>
    <t>22/11/2023</t>
  </si>
  <si>
    <t>01S620232181003909</t>
  </si>
  <si>
    <t>17/10/2023</t>
  </si>
  <si>
    <t>412313661500</t>
  </si>
  <si>
    <t>09/09/2023</t>
  </si>
  <si>
    <t>13/10/2023</t>
  </si>
  <si>
    <t>100E</t>
  </si>
  <si>
    <t>14/09/2023</t>
  </si>
  <si>
    <t>19/10/2023</t>
  </si>
  <si>
    <t>N80522</t>
  </si>
  <si>
    <t>05/10/2023</t>
  </si>
  <si>
    <t>T37106</t>
  </si>
  <si>
    <t>H42620</t>
  </si>
  <si>
    <t>F28137</t>
  </si>
  <si>
    <t>30/10/2023</t>
  </si>
  <si>
    <t>PAE0028814</t>
  </si>
  <si>
    <t>02/10/2023</t>
  </si>
  <si>
    <t>0001627</t>
  </si>
  <si>
    <t>03/08/2023</t>
  </si>
  <si>
    <t>10/10/2023</t>
  </si>
  <si>
    <t>10/09/2023</t>
  </si>
  <si>
    <t>31/10/2023</t>
  </si>
  <si>
    <t>3301000434-1226</t>
  </si>
  <si>
    <t>06/10/2023</t>
  </si>
  <si>
    <t>FPA 3/23</t>
  </si>
  <si>
    <t>20/10/2023</t>
  </si>
  <si>
    <t>24/10/2023</t>
  </si>
  <si>
    <t>302380168903</t>
  </si>
  <si>
    <t>V0-128597</t>
  </si>
  <si>
    <t>11/10/2023</t>
  </si>
  <si>
    <t>13741</t>
  </si>
  <si>
    <t>03/09/2023</t>
  </si>
  <si>
    <t>03/11/2023</t>
  </si>
  <si>
    <t>23FVD-12474</t>
  </si>
  <si>
    <t>27/09/2023</t>
  </si>
  <si>
    <t>190PA</t>
  </si>
  <si>
    <t>FPA 11/23</t>
  </si>
  <si>
    <t>1023247655</t>
  </si>
  <si>
    <t>04/10/2023</t>
  </si>
  <si>
    <t>27/10/2023</t>
  </si>
  <si>
    <t>1010231500008712</t>
  </si>
  <si>
    <t>1010231500008711</t>
  </si>
  <si>
    <t>276/0</t>
  </si>
  <si>
    <t>03/10/2023</t>
  </si>
  <si>
    <t>06/11/2023</t>
  </si>
  <si>
    <t>2095</t>
  </si>
  <si>
    <t>11/11/2023</t>
  </si>
  <si>
    <t>FATTPA 16_23</t>
  </si>
  <si>
    <t>07/11/2023</t>
  </si>
  <si>
    <t>FATTPA 37_23</t>
  </si>
  <si>
    <t>09/10/2023</t>
  </si>
  <si>
    <t>10/11/2023</t>
  </si>
  <si>
    <t>23-00198/PW</t>
  </si>
  <si>
    <t>20/11/2023</t>
  </si>
  <si>
    <t>0012005317</t>
  </si>
  <si>
    <t>30/11/2023</t>
  </si>
  <si>
    <t>40006958</t>
  </si>
  <si>
    <t>16/11/2023</t>
  </si>
  <si>
    <t>7X04721711</t>
  </si>
  <si>
    <t>412315663596</t>
  </si>
  <si>
    <t>09/11/2023</t>
  </si>
  <si>
    <t>01S620232181004676</t>
  </si>
  <si>
    <t>15/11/2023</t>
  </si>
  <si>
    <t>19/12/2023</t>
  </si>
  <si>
    <t>PA1070</t>
  </si>
  <si>
    <t>11/12/2023</t>
  </si>
  <si>
    <t>13318099</t>
  </si>
  <si>
    <t>12/11/2023</t>
  </si>
  <si>
    <t>12/12/2023</t>
  </si>
  <si>
    <t>48 PA  23</t>
  </si>
  <si>
    <t>24/11/2023</t>
  </si>
  <si>
    <t>CS-0FBE9-F213</t>
  </si>
  <si>
    <t>H42943</t>
  </si>
  <si>
    <t>03/12/2023</t>
  </si>
  <si>
    <t>1010864097</t>
  </si>
  <si>
    <t>26/10/2023</t>
  </si>
  <si>
    <t>10/27</t>
  </si>
  <si>
    <t>27/11/2023</t>
  </si>
  <si>
    <t>13/12/2023</t>
  </si>
  <si>
    <t>2023321031963</t>
  </si>
  <si>
    <t>01/11/2023</t>
  </si>
  <si>
    <t>28/11/2023</t>
  </si>
  <si>
    <t>07/12/2023</t>
  </si>
  <si>
    <t>123E</t>
  </si>
  <si>
    <t>15/12/2023</t>
  </si>
  <si>
    <t>05/12/2023</t>
  </si>
  <si>
    <t>2/92</t>
  </si>
  <si>
    <t>17/11/2023</t>
  </si>
  <si>
    <t>17/12/2023</t>
  </si>
  <si>
    <t>29/11/2023</t>
  </si>
  <si>
    <t>9/2023</t>
  </si>
  <si>
    <t>28/12/2023</t>
  </si>
  <si>
    <t>220</t>
  </si>
  <si>
    <t>02/11/2023</t>
  </si>
  <si>
    <t>02/12/2023</t>
  </si>
  <si>
    <t>6662506213</t>
  </si>
  <si>
    <t>27/12/2023</t>
  </si>
  <si>
    <t>3467/FE/2023</t>
  </si>
  <si>
    <t>10/12/2023</t>
  </si>
  <si>
    <t>PAE0040054</t>
  </si>
  <si>
    <t>IIT2320268</t>
  </si>
  <si>
    <t>31/12/2023</t>
  </si>
  <si>
    <t>29/12/2023</t>
  </si>
  <si>
    <t>FATTPA 132_23</t>
  </si>
  <si>
    <t>01/12/2023</t>
  </si>
  <si>
    <t>01/01/2024</t>
  </si>
  <si>
    <t>FATTPA 131_23</t>
  </si>
  <si>
    <t>10/2023</t>
  </si>
  <si>
    <t>12/01/2024</t>
  </si>
  <si>
    <t>18/12/2023</t>
  </si>
  <si>
    <t>23</t>
  </si>
  <si>
    <t>02/01/2024</t>
  </si>
  <si>
    <t>238</t>
  </si>
  <si>
    <t>20/12/2023</t>
  </si>
  <si>
    <t>21/12/2023</t>
  </si>
  <si>
    <t>2023321035267</t>
  </si>
  <si>
    <t>915</t>
  </si>
  <si>
    <t>109/PA</t>
  </si>
  <si>
    <t>54 PA  23</t>
  </si>
  <si>
    <t>3301000212-1226</t>
  </si>
  <si>
    <t>2/5</t>
  </si>
  <si>
    <t>479</t>
  </si>
  <si>
    <t>837/FTV</t>
  </si>
  <si>
    <t>04/12/2023</t>
  </si>
  <si>
    <t>T42290</t>
  </si>
  <si>
    <t>V0-157384</t>
  </si>
  <si>
    <t>V0-175932</t>
  </si>
  <si>
    <t>FATTPA 128_23</t>
  </si>
  <si>
    <t>FATTPA 130_23</t>
  </si>
  <si>
    <t>FATTPA 133_23</t>
  </si>
  <si>
    <t>FATTPA 134_23</t>
  </si>
  <si>
    <t>1923255417</t>
  </si>
  <si>
    <t>2/89</t>
  </si>
  <si>
    <t>2/88</t>
  </si>
  <si>
    <t>2/90</t>
  </si>
  <si>
    <t>2/91</t>
  </si>
  <si>
    <t>2023     6/P</t>
  </si>
  <si>
    <t>43/23SP</t>
  </si>
  <si>
    <t>8/2023</t>
  </si>
  <si>
    <t>1010231500006780</t>
  </si>
  <si>
    <t>1010231500008713</t>
  </si>
  <si>
    <t>1010231500009513</t>
  </si>
  <si>
    <t>311/0</t>
  </si>
  <si>
    <t>IIT2316064</t>
  </si>
  <si>
    <t>2982/FE/2023</t>
  </si>
  <si>
    <t>528</t>
  </si>
  <si>
    <t>340</t>
  </si>
  <si>
    <t>39/2023</t>
  </si>
  <si>
    <t>V0-140107</t>
  </si>
  <si>
    <t>2023/274M</t>
  </si>
  <si>
    <t>N80580</t>
  </si>
  <si>
    <t>H42920</t>
  </si>
  <si>
    <t>13/11/2023</t>
  </si>
  <si>
    <t>N80666</t>
  </si>
  <si>
    <t>230PA</t>
  </si>
  <si>
    <t>30/12/2023</t>
  </si>
  <si>
    <t>3301000383-1226</t>
  </si>
  <si>
    <t>3301000426-1226</t>
  </si>
  <si>
    <t>3301000532-1226</t>
  </si>
  <si>
    <t>3301000471-1226</t>
  </si>
  <si>
    <t>3301000213-1226</t>
  </si>
  <si>
    <t>412317445890</t>
  </si>
  <si>
    <t>14/12/2023</t>
  </si>
  <si>
    <t>13665</t>
  </si>
  <si>
    <t>13740</t>
  </si>
  <si>
    <t>18373</t>
  </si>
  <si>
    <t>01S620232181004551</t>
  </si>
  <si>
    <t>2391/2023</t>
  </si>
  <si>
    <t>0002148273</t>
  </si>
  <si>
    <t>23-00184/PW</t>
  </si>
  <si>
    <t>1010231500009512</t>
  </si>
  <si>
    <t>6662506212</t>
  </si>
  <si>
    <t>IIT2316065</t>
  </si>
  <si>
    <t>IIT2320269</t>
  </si>
  <si>
    <t>2023321029293</t>
  </si>
  <si>
    <t>01/10/2023</t>
  </si>
  <si>
    <t>16</t>
  </si>
  <si>
    <t>2023/354M</t>
  </si>
  <si>
    <t>H42505</t>
  </si>
  <si>
    <t>T35921</t>
  </si>
  <si>
    <t>H42791</t>
  </si>
  <si>
    <t>T43212</t>
  </si>
  <si>
    <t>2023VP0000275</t>
  </si>
  <si>
    <t>202PA</t>
  </si>
  <si>
    <t>3301000429-1226</t>
  </si>
  <si>
    <t>13/2023</t>
  </si>
  <si>
    <t>V60002226/2023</t>
  </si>
  <si>
    <t>0074046181</t>
  </si>
  <si>
    <t>0000659697AMC12023</t>
  </si>
  <si>
    <t>23-0974</t>
  </si>
  <si>
    <t>1080</t>
  </si>
  <si>
    <t>21/10/2023</t>
  </si>
  <si>
    <t>10/21</t>
  </si>
  <si>
    <t>1880</t>
  </si>
  <si>
    <t>51/23SP</t>
  </si>
  <si>
    <t>302380151971</t>
  </si>
  <si>
    <t>C12020231000512331</t>
  </si>
  <si>
    <t>12/09/2023</t>
  </si>
  <si>
    <t>FATTPA 129_23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</si>
</sst>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8"/>
      <name val="MS Sans Serif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PT Sans"/>
      <family val="2"/>
    </font>
    <font>
      <sz val="8"/>
      <name val="PT Sans"/>
      <family val="2"/>
    </font>
    <font>
      <sz val="8"/>
      <name val="MS Sans Serif"/>
    </font>
    <font>
      <sz val="8"/>
      <name val="Arial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-0.24997711111789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164" fontId="0" fillId="0" borderId="0" xfId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6" fillId="0" borderId="0" xfId="1" applyFont="1">
      <alignment vertical="center"/>
    </xf>
    <xf numFmtId="2" fontId="6" fillId="0" borderId="0" xfId="0" applyNumberFormat="1" applyFont="1" applyAlignment="1">
      <alignment horizontal="center" vertical="center"/>
    </xf>
    <xf numFmtId="164" fontId="5" fillId="0" borderId="0" xfId="1" applyFont="1">
      <alignment vertical="center"/>
    </xf>
    <xf numFmtId="2" fontId="5" fillId="0" borderId="0" xfId="0" applyNumberFormat="1" applyFont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2" fillId="0" borderId="0" xfId="0" applyNumberFormat="1" applyFont="1">
      <alignment vertical="center"/>
    </xf>
    <xf numFmtId="165" fontId="2" fillId="0" borderId="1" xfId="1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14" fontId="0" fillId="0" borderId="0" xfId="0" applyNumberFormat="1" applyAlignment="1">
      <alignment horizontal="center" vertical="center"/>
    </xf>
    <xf numFmtId="164" fontId="0" fillId="0" borderId="0" xfId="1" applyFont="1" applyBorder="1" applyAlignment="1">
      <alignment vertical="center"/>
    </xf>
    <xf numFmtId="165" fontId="2" fillId="0" borderId="0" xfId="1" applyNumberFormat="1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164" fontId="2" fillId="0" borderId="1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pivotButton="1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pivotButton="1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>
      <alignment vertical="center"/>
    </xf>
    <xf numFmtId="164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164" fontId="8" fillId="0" borderId="8" xfId="0" applyNumberFormat="1" applyFont="1" applyBorder="1">
      <alignment vertical="center"/>
    </xf>
    <xf numFmtId="164" fontId="8" fillId="0" borderId="9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64" fontId="0" fillId="0" borderId="0" xfId="1" applyFont="1" applyBorder="1">
      <alignment vertical="center"/>
    </xf>
    <xf numFmtId="14" fontId="0" fillId="0" borderId="0" xfId="0" applyNumberFormat="1" applyBorder="1" applyAlignment="1">
      <alignment horizontal="center" vertical="center"/>
    </xf>
    <xf numFmtId="164" fontId="2" fillId="0" borderId="0" xfId="1" applyFont="1" applyBorder="1">
      <alignment vertical="center"/>
    </xf>
    <xf numFmtId="0" fontId="9" fillId="0" borderId="0" xfId="0" applyFont="1" applyBorder="1">
      <alignment vertical="center"/>
    </xf>
    <xf numFmtId="164" fontId="8" fillId="0" borderId="0" xfId="0" applyNumberFormat="1" applyFont="1" applyBorder="1">
      <alignment vertical="center"/>
    </xf>
  </cellXfs>
  <cellStyles count="3">
    <cellStyle name="Migliaia" xfId="1" builtinId="3"/>
    <cellStyle name="Normale" xfId="0" builtinId="0"/>
    <cellStyle name="Normale 2" xfId="2" xr:uid="{C560B851-F8B9-4CEF-8381-6200B8CC694C}"/>
  </cellStyles>
  <dxfs count="24"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b/>
        <strike val="0"/>
        <outline val="0"/>
        <shadow val="0"/>
        <u val="none"/>
        <vertAlign val="baseline"/>
        <sz val="8"/>
        <color auto="1"/>
        <name val="PT Sans"/>
        <scheme val="none"/>
      </font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_(* #,##0.00_);_(* \(#,##0.00\);_(* &quot;-&quot;??_);_(@_)"/>
    </dxf>
    <dxf>
      <numFmt numFmtId="164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ssio" refreshedDate="45428.416629976855" createdVersion="8" refreshedVersion="8" minRefreshableVersion="3" recordCount="511" xr:uid="{BBBF3EB6-11EC-4D88-8A4D-0B52395996EA}">
  <cacheSource type="worksheet">
    <worksheetSource ref="A1:J512" sheet="POPOLAZIONE"/>
  </cacheSource>
  <cacheFields count="10">
    <cacheField name="ID FATTURA" numFmtId="0">
      <sharedItems containsSemiMixedTypes="0" containsString="0" containsNumber="1" containsInteger="1" minValue="1" maxValue="511"/>
    </cacheField>
    <cacheField name="Numero fattura" numFmtId="0">
      <sharedItems/>
    </cacheField>
    <cacheField name="Data fattura" numFmtId="0">
      <sharedItems/>
    </cacheField>
    <cacheField name="Totale fattura" numFmtId="164">
      <sharedItems containsSemiMixedTypes="0" containsString="0" containsNumber="1" minValue="2.4" maxValue="191358.68"/>
    </cacheField>
    <cacheField name="Data scadenza" numFmtId="14">
      <sharedItems containsDate="1" containsMixedTypes="1" minDate="2022-12-31T00:00:00" maxDate="2023-12-16T00:00:00"/>
    </cacheField>
    <cacheField name="Data Pagamento" numFmtId="14">
      <sharedItems/>
    </cacheField>
    <cacheField name="Importo Pagato" numFmtId="164">
      <sharedItems containsSemiMixedTypes="0" containsString="0" containsNumber="1" minValue="1.04" maxValue="191358.68"/>
    </cacheField>
    <cacheField name="TRIMESTRE" numFmtId="0">
      <sharedItems count="4">
        <s v="I TRIMESTRE"/>
        <s v="II TRIMESTRE"/>
        <s v="III TRIMESTRE"/>
        <s v="IV TRIMESTRE"/>
      </sharedItems>
    </cacheField>
    <cacheField name="RITARDO" numFmtId="165">
      <sharedItems containsSemiMixedTypes="0" containsString="0" containsNumber="1" containsInteger="1" minValue="-78" maxValue="144"/>
    </cacheField>
    <cacheField name="Ritardo Ponderato" numFmtId="164">
      <sharedItems containsSemiMixedTypes="0" containsString="0" containsNumber="1" minValue="-5740760.3999999994" maxValue="388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1">
  <r>
    <n v="1"/>
    <s v="7X05369352"/>
    <s v="24/05/2022"/>
    <n v="904.84"/>
    <s v="11/01/2023"/>
    <s v="11/01/2023"/>
    <n v="904.84"/>
    <x v="0"/>
    <n v="0"/>
    <n v="0"/>
  </r>
  <r>
    <n v="2"/>
    <s v="F 63/M 2023"/>
    <s v="31/12/2021"/>
    <n v="142.36000000000001"/>
    <s v="11/01/2023"/>
    <s v="12/01/2023"/>
    <n v="142.36000000000001"/>
    <x v="0"/>
    <n v="1"/>
    <n v="142.36000000000001"/>
  </r>
  <r>
    <n v="3"/>
    <s v="F 64/M 2023"/>
    <s v="31/12/2021"/>
    <n v="202.91"/>
    <s v="11/01/2023"/>
    <s v="12/01/2023"/>
    <n v="202.91"/>
    <x v="0"/>
    <n v="1"/>
    <n v="202.91"/>
  </r>
  <r>
    <n v="4"/>
    <s v="1/2023"/>
    <s v="28/12/2021"/>
    <n v="81750"/>
    <s v="16/02/2023"/>
    <s v="16/01/2023"/>
    <n v="81750"/>
    <x v="0"/>
    <n v="-31"/>
    <n v="-2534250"/>
  </r>
  <r>
    <n v="5"/>
    <s v="01S620222181002362"/>
    <s v="14/12/2021"/>
    <n v="137.6"/>
    <s v="14/01/2023"/>
    <s v="17/01/2023"/>
    <n v="137.6"/>
    <x v="0"/>
    <n v="3"/>
    <n v="412.79999999999995"/>
  </r>
  <r>
    <n v="6"/>
    <s v="N80957"/>
    <s v="31/12/2021"/>
    <n v="2507.21"/>
    <d v="2023-01-13T00:00:00"/>
    <s v="17/01/2023"/>
    <n v="2507.21"/>
    <x v="0"/>
    <n v="4"/>
    <n v="10028.84"/>
  </r>
  <r>
    <n v="7"/>
    <s v="T38222"/>
    <s v="31/12/2021"/>
    <n v="1878.93"/>
    <d v="2023-01-13T00:00:00"/>
    <s v="17/01/2023"/>
    <n v="1878.93"/>
    <x v="0"/>
    <n v="4"/>
    <n v="7515.72"/>
  </r>
  <r>
    <n v="8"/>
    <s v="H42811"/>
    <s v="02/02/2022"/>
    <n v="985.42"/>
    <d v="2023-01-02T00:00:00"/>
    <s v="17/01/2023"/>
    <n v="985.42"/>
    <x v="0"/>
    <n v="15"/>
    <n v="14781.3"/>
  </r>
  <r>
    <n v="9"/>
    <s v="H42764"/>
    <s v="31/12/2021"/>
    <n v="4131.4399999999996"/>
    <d v="2023-01-02T00:00:00"/>
    <s v="17/01/2023"/>
    <n v="4131.4399999999996"/>
    <x v="0"/>
    <n v="15"/>
    <n v="61971.599999999991"/>
  </r>
  <r>
    <n v="10"/>
    <s v="E19021"/>
    <s v="31/12/2021"/>
    <n v="556.33000000000004"/>
    <d v="2023-01-10T00:00:00"/>
    <s v="17/01/2023"/>
    <n v="556.33000000000004"/>
    <x v="0"/>
    <n v="7"/>
    <n v="3894.3100000000004"/>
  </r>
  <r>
    <n v="11"/>
    <s v="H42787"/>
    <s v="31/12/2021"/>
    <n v="626.1"/>
    <d v="2023-01-02T00:00:00"/>
    <s v="17/01/2023"/>
    <n v="626.1"/>
    <x v="0"/>
    <n v="15"/>
    <n v="9391.5"/>
  </r>
  <r>
    <n v="12"/>
    <s v="F 3121/C 2022"/>
    <s v="28/02/2022"/>
    <n v="218.18"/>
    <s v="20/01/2023"/>
    <s v="23/01/2023"/>
    <n v="218.18"/>
    <x v="0"/>
    <n v="3"/>
    <n v="654.54"/>
  </r>
  <r>
    <n v="13"/>
    <s v="F 3124/C 2022"/>
    <s v="16/12/2021"/>
    <n v="134.54"/>
    <s v="20/01/2023"/>
    <s v="23/01/2023"/>
    <n v="134.54"/>
    <x v="0"/>
    <n v="3"/>
    <n v="403.62"/>
  </r>
  <r>
    <n v="14"/>
    <s v="F 3132/C 2022"/>
    <s v="16/12/2021"/>
    <n v="134.54"/>
    <s v="17/01/2023"/>
    <s v="23/01/2023"/>
    <n v="134.54"/>
    <x v="0"/>
    <n v="6"/>
    <n v="807.24"/>
  </r>
  <r>
    <n v="15"/>
    <s v="F 3145/C 2022"/>
    <s v="30/12/2021"/>
    <n v="12"/>
    <s v="20/01/2023"/>
    <s v="23/01/2023"/>
    <n v="12"/>
    <x v="0"/>
    <n v="3"/>
    <n v="36"/>
  </r>
  <r>
    <n v="16"/>
    <s v="PA 64/22"/>
    <s v="24/02/2022"/>
    <n v="255"/>
    <s v="20/01/2023"/>
    <s v="23/01/2023"/>
    <n v="255"/>
    <x v="0"/>
    <n v="3"/>
    <n v="765"/>
  </r>
  <r>
    <n v="17"/>
    <s v="93/22SP"/>
    <s v="01/01/2022"/>
    <n v="2208"/>
    <s v="19/01/2023"/>
    <s v="23/01/2023"/>
    <n v="2208"/>
    <x v="0"/>
    <n v="4"/>
    <n v="8832"/>
  </r>
  <r>
    <n v="18"/>
    <s v="F 3066/C 2022"/>
    <s v="25/02/2022"/>
    <n v="134.54"/>
    <s v="20/01/2023"/>
    <s v="23/01/2023"/>
    <n v="134.54"/>
    <x v="0"/>
    <n v="3"/>
    <n v="403.62"/>
  </r>
  <r>
    <n v="19"/>
    <s v="F 3129/C 2022"/>
    <s v="30/11/2021"/>
    <n v="134.54"/>
    <s v="20/01/2023"/>
    <s v="23/01/2023"/>
    <n v="134.54"/>
    <x v="0"/>
    <n v="3"/>
    <n v="403.62"/>
  </r>
  <r>
    <n v="20"/>
    <s v="F 3122/C 2022"/>
    <s v="23/06/2022"/>
    <n v="218.18"/>
    <s v="20/01/2023"/>
    <s v="23/01/2023"/>
    <n v="218.18"/>
    <x v="0"/>
    <n v="3"/>
    <n v="654.54"/>
  </r>
  <r>
    <n v="21"/>
    <s v="F 3131/C 2022"/>
    <s v="17/03/2022"/>
    <n v="134.54"/>
    <s v="20/01/2023"/>
    <s v="23/01/2023"/>
    <n v="134.54"/>
    <x v="0"/>
    <n v="3"/>
    <n v="403.62"/>
  </r>
  <r>
    <n v="22"/>
    <s v="17/22/PA"/>
    <s v="20/05/2022"/>
    <n v="4000"/>
    <s v="20/01/2023"/>
    <s v="23/01/2023"/>
    <n v="4000"/>
    <x v="0"/>
    <n v="3"/>
    <n v="12000"/>
  </r>
  <r>
    <n v="23"/>
    <s v="1070"/>
    <s v="31/01/2022"/>
    <n v="1935"/>
    <s v="10/01/2023"/>
    <s v="23/01/2023"/>
    <n v="1935"/>
    <x v="0"/>
    <n v="13"/>
    <n v="25155"/>
  </r>
  <r>
    <n v="24"/>
    <s v="412213516406"/>
    <s v="01/12/2021"/>
    <n v="2970.86"/>
    <s v="19/01/2023"/>
    <s v="24/01/2023"/>
    <n v="2970.86"/>
    <x v="0"/>
    <n v="5"/>
    <n v="14854.300000000001"/>
  </r>
  <r>
    <n v="25"/>
    <s v="0-224"/>
    <s v="31/01/2022"/>
    <n v="1800"/>
    <d v="2022-12-31T00:00:00"/>
    <s v="26/01/2023"/>
    <n v="1800"/>
    <x v="0"/>
    <n v="26"/>
    <n v="46800"/>
  </r>
  <r>
    <n v="26"/>
    <s v="3301000029-1226"/>
    <s v="30/11/2021"/>
    <n v="4998.62"/>
    <s v="28/02/2023"/>
    <s v="26/01/2023"/>
    <n v="4998.62"/>
    <x v="0"/>
    <n v="-33"/>
    <n v="-164954.46"/>
  </r>
  <r>
    <n v="27"/>
    <s v="3301000501-1226"/>
    <s v="01/03/2022"/>
    <n v="82922.22"/>
    <s v="10/02/2023"/>
    <s v="26/01/2023"/>
    <n v="82922.22"/>
    <x v="0"/>
    <n v="-15"/>
    <n v="-1243833.3"/>
  </r>
  <r>
    <n v="28"/>
    <s v="3301000025-1226"/>
    <s v="01/05/2022"/>
    <n v="15795.8"/>
    <s v="10/02/2023"/>
    <s v="26/01/2023"/>
    <n v="15795.8"/>
    <x v="0"/>
    <n v="-15"/>
    <n v="-236937"/>
  </r>
  <r>
    <n v="29"/>
    <s v="2"/>
    <s v="31/10/2021"/>
    <n v="2918.24"/>
    <s v="25/02/2023"/>
    <s v="27/01/2023"/>
    <n v="2458.2399999999998"/>
    <x v="0"/>
    <n v="-29"/>
    <n v="-84628.959999999992"/>
  </r>
  <r>
    <n v="30"/>
    <s v="IIT2225203"/>
    <s v="13/01/2022"/>
    <n v="13008.75"/>
    <s v="19/01/2023"/>
    <s v="31/01/2023"/>
    <n v="13008.75"/>
    <x v="0"/>
    <n v="12"/>
    <n v="156105"/>
  </r>
  <r>
    <n v="31"/>
    <s v="IIT2225205"/>
    <s v="11/02/2022"/>
    <n v="13051.57"/>
    <s v="19/01/2023"/>
    <s v="31/01/2023"/>
    <n v="13051.57"/>
    <x v="0"/>
    <n v="12"/>
    <n v="156618.84"/>
  </r>
  <r>
    <n v="32"/>
    <s v="PAE0052408"/>
    <s v="29/11/2021"/>
    <n v="243.01"/>
    <d v="2023-01-31T00:00:00"/>
    <s v="31/01/2023"/>
    <n v="243.01"/>
    <x v="0"/>
    <n v="0"/>
    <n v="0"/>
  </r>
  <r>
    <n v="33"/>
    <s v="1923024467"/>
    <s v="20/12/2021"/>
    <n v="250"/>
    <s v="16/02/2023"/>
    <s v="31/01/2023"/>
    <n v="250"/>
    <x v="0"/>
    <n v="-16"/>
    <n v="-4000"/>
  </r>
  <r>
    <n v="34"/>
    <s v="343991791"/>
    <s v="17/01/2022"/>
    <n v="41.48"/>
    <d v="2023-02-02T00:00:00"/>
    <s v="31/01/2023"/>
    <n v="41.48"/>
    <x v="0"/>
    <n v="-2"/>
    <n v="-82.96"/>
  </r>
  <r>
    <n v="35"/>
    <s v="IIT2225384"/>
    <s v="31/05/2022"/>
    <n v="4118.54"/>
    <s v="20/01/2023"/>
    <s v="31/01/2023"/>
    <n v="4118.54"/>
    <x v="0"/>
    <n v="11"/>
    <n v="45303.94"/>
  </r>
  <r>
    <n v="36"/>
    <s v="IIT2225202"/>
    <s v="22/03/2022"/>
    <n v="8854.33"/>
    <s v="20/01/2023"/>
    <s v="31/01/2023"/>
    <n v="8854.33"/>
    <x v="0"/>
    <n v="11"/>
    <n v="97397.63"/>
  </r>
  <r>
    <n v="37"/>
    <s v="IIT2225204"/>
    <s v="22/03/2022"/>
    <n v="8872.9599999999991"/>
    <s v="20/01/2023"/>
    <s v="31/01/2023"/>
    <n v="8872.9599999999991"/>
    <x v="0"/>
    <n v="11"/>
    <n v="97602.559999999998"/>
  </r>
  <r>
    <n v="38"/>
    <s v="272PA"/>
    <s v="01/02/2022"/>
    <n v="1504.25"/>
    <s v="31/01/2023"/>
    <s v="01/02/2023"/>
    <n v="1504.25"/>
    <x v="0"/>
    <n v="1"/>
    <n v="1504.25"/>
  </r>
  <r>
    <n v="39"/>
    <s v="22-0979"/>
    <s v="19/01/2022"/>
    <n v="2250"/>
    <s v="31/01/2023"/>
    <s v="01/02/2023"/>
    <n v="2250"/>
    <x v="0"/>
    <n v="1"/>
    <n v="2250"/>
  </r>
  <r>
    <n v="40"/>
    <s v="2023321001745"/>
    <s v="30/11/2021"/>
    <n v="690"/>
    <s v="31/01/2023"/>
    <s v="01/02/2023"/>
    <n v="690"/>
    <x v="0"/>
    <n v="1"/>
    <n v="690"/>
  </r>
  <r>
    <n v="41"/>
    <s v="2203/2022"/>
    <s v="30/11/2021"/>
    <n v="330.42"/>
    <s v="20/01/2023"/>
    <s v="01/02/2023"/>
    <n v="330.42"/>
    <x v="0"/>
    <n v="12"/>
    <n v="3965.04"/>
  </r>
  <r>
    <n v="42"/>
    <s v="567"/>
    <s v="31/03/2021"/>
    <n v="300"/>
    <s v="31/01/2023"/>
    <s v="01/02/2023"/>
    <n v="300"/>
    <x v="0"/>
    <n v="1"/>
    <n v="300"/>
  </r>
  <r>
    <n v="43"/>
    <s v="29-000000-2023-FT"/>
    <s v="15/12/2021"/>
    <n v="2772"/>
    <d v="2023-01-31T00:00:00"/>
    <s v="01/02/2023"/>
    <n v="2772"/>
    <x v="0"/>
    <n v="1"/>
    <n v="2772"/>
  </r>
  <r>
    <n v="44"/>
    <s v="FPA 1/22"/>
    <s v="15/04/2022"/>
    <n v="2012.14"/>
    <s v="31/01/2023"/>
    <s v="01/02/2023"/>
    <n v="2012.14"/>
    <x v="0"/>
    <n v="1"/>
    <n v="2012.14"/>
  </r>
  <r>
    <n v="45"/>
    <s v="2022/501M"/>
    <s v="15/03/2022"/>
    <n v="110"/>
    <s v="31/01/2023"/>
    <s v="01/02/2023"/>
    <n v="110"/>
    <x v="0"/>
    <n v="1"/>
    <n v="110"/>
  </r>
  <r>
    <n v="46"/>
    <s v="V10000138/2022"/>
    <s v="01/06/2022"/>
    <n v="1615.03"/>
    <d v="2023-01-26T00:00:00"/>
    <s v="01/02/2023"/>
    <n v="1615.03"/>
    <x v="0"/>
    <n v="6"/>
    <n v="9690.18"/>
  </r>
  <r>
    <n v="47"/>
    <s v="FATTPA 2_23"/>
    <s v="28/02/2022"/>
    <n v="496.72"/>
    <s v="31/01/2023"/>
    <s v="01/02/2023"/>
    <n v="486.06"/>
    <x v="0"/>
    <n v="1"/>
    <n v="496.72"/>
  </r>
  <r>
    <n v="48"/>
    <s v="IT91ICB2224971"/>
    <s v="10/02/2022"/>
    <n v="17100"/>
    <s v="25/02/2023"/>
    <s v="02/02/2023"/>
    <n v="17100"/>
    <x v="0"/>
    <n v="-23"/>
    <n v="-393300"/>
  </r>
  <r>
    <n v="49"/>
    <s v="554/001"/>
    <s v="22/03/2022"/>
    <n v="1586"/>
    <s v="20/01/2023"/>
    <s v="02/02/2023"/>
    <n v="1336"/>
    <x v="0"/>
    <n v="13"/>
    <n v="20618"/>
  </r>
  <r>
    <n v="50"/>
    <s v="FATTPA 10_22"/>
    <s v="28/01/2022"/>
    <n v="8500"/>
    <s v="23/01/2023"/>
    <s v="02/02/2023"/>
    <n v="8500"/>
    <x v="0"/>
    <n v="10"/>
    <n v="85000"/>
  </r>
  <r>
    <n v="51"/>
    <s v="2663"/>
    <s v="28/12/2021"/>
    <n v="15002"/>
    <d v="2023-01-31T00:00:00"/>
    <s v="06/02/2023"/>
    <n v="15002"/>
    <x v="0"/>
    <n v="6"/>
    <n v="90012"/>
  </r>
  <r>
    <n v="52"/>
    <s v="V0-402"/>
    <s v="15/02/2022"/>
    <n v="2824.89"/>
    <s v="09/02/2023"/>
    <s v="08/02/2023"/>
    <n v="2824.89"/>
    <x v="0"/>
    <n v="-1"/>
    <n v="-2824.89"/>
  </r>
  <r>
    <n v="53"/>
    <s v="H42913"/>
    <s v="31/01/2022"/>
    <n v="220.08"/>
    <s v="09/02/2023"/>
    <s v="10/02/2023"/>
    <n v="220.08"/>
    <x v="0"/>
    <n v="1"/>
    <n v="220.08"/>
  </r>
  <r>
    <n v="54"/>
    <s v="E32217"/>
    <s v="24/01/2022"/>
    <n v="471.89"/>
    <d v="2023-03-08T00:00:00"/>
    <s v="10/02/2023"/>
    <n v="471.89"/>
    <x v="0"/>
    <n v="-26"/>
    <n v="-12269.14"/>
  </r>
  <r>
    <n v="55"/>
    <s v="H42934"/>
    <s v="28/02/2022"/>
    <n v="494.82"/>
    <s v="09/02/2023"/>
    <s v="10/02/2023"/>
    <n v="494.82"/>
    <x v="0"/>
    <n v="1"/>
    <n v="494.82"/>
  </r>
  <r>
    <n v="56"/>
    <s v="FATTPA 1_23"/>
    <s v="31/01/2022"/>
    <n v="21167.95"/>
    <s v="25/02/2023"/>
    <s v="10/02/2023"/>
    <n v="18359.95"/>
    <x v="0"/>
    <n v="-15"/>
    <n v="-317519.25"/>
  </r>
  <r>
    <n v="57"/>
    <s v="FATTPA 2_23"/>
    <s v="11/01/2022"/>
    <n v="152.26"/>
    <s v="25/02/2023"/>
    <s v="10/02/2023"/>
    <n v="128.26"/>
    <x v="0"/>
    <n v="-15"/>
    <n v="-2283.8999999999996"/>
  </r>
  <r>
    <n v="58"/>
    <s v="FATTPA 4_23"/>
    <s v="11/01/2022"/>
    <n v="32947.949999999997"/>
    <s v="25/02/2023"/>
    <s v="10/02/2023"/>
    <n v="27754.39"/>
    <x v="0"/>
    <n v="-15"/>
    <n v="-494219.24999999994"/>
  </r>
  <r>
    <n v="59"/>
    <s v="FATTPA 3_23"/>
    <s v="30/04/2022"/>
    <n v="3273.5"/>
    <s v="25/02/2023"/>
    <s v="10/02/2023"/>
    <n v="2757.5"/>
    <x v="0"/>
    <n v="-15"/>
    <n v="-49102.5"/>
  </r>
  <r>
    <n v="60"/>
    <s v="11"/>
    <s v="13/06/2022"/>
    <n v="10000"/>
    <s v="02/02/2023"/>
    <s v="10/02/2023"/>
    <n v="10000"/>
    <x v="0"/>
    <n v="8"/>
    <n v="80000"/>
  </r>
  <r>
    <n v="61"/>
    <s v="H42892"/>
    <s v="13/04/2022"/>
    <n v="6694.38"/>
    <s v="09/02/2023"/>
    <s v="10/02/2023"/>
    <n v="6694.38"/>
    <x v="0"/>
    <n v="1"/>
    <n v="6694.38"/>
  </r>
  <r>
    <n v="62"/>
    <s v="N81019"/>
    <s v="12/04/2022"/>
    <n v="4836.1400000000003"/>
    <s v="09/03/2023"/>
    <s v="10/02/2023"/>
    <n v="4836.1400000000003"/>
    <x v="0"/>
    <n v="-27"/>
    <n v="-130575.78000000001"/>
  </r>
  <r>
    <n v="63"/>
    <s v="FPA 1/23"/>
    <s v="30/06/2021"/>
    <n v="240"/>
    <s v="15/02/2023"/>
    <s v="14/02/2023"/>
    <n v="240"/>
    <x v="0"/>
    <n v="-1"/>
    <n v="-240"/>
  </r>
  <r>
    <n v="64"/>
    <s v="219"/>
    <s v="30/04/2021"/>
    <n v="366"/>
    <s v="15/02/2023"/>
    <s v="14/02/2023"/>
    <n v="306"/>
    <x v="0"/>
    <n v="-1"/>
    <n v="-366"/>
  </r>
  <r>
    <n v="65"/>
    <s v="10/3"/>
    <s v="18/01/2022"/>
    <n v="2250"/>
    <s v="15/02/2023"/>
    <s v="14/02/2023"/>
    <n v="2250"/>
    <x v="0"/>
    <n v="-1"/>
    <n v="-2250"/>
  </r>
  <r>
    <n v="66"/>
    <s v="142-FE-2023"/>
    <s v="24/02/2022"/>
    <n v="305.27"/>
    <s v="15/02/2023"/>
    <s v="14/02/2023"/>
    <n v="305.27"/>
    <x v="0"/>
    <n v="-1"/>
    <n v="-305.27"/>
  </r>
  <r>
    <n v="67"/>
    <s v="01/23/PA"/>
    <s v="28/04/2022"/>
    <n v="800"/>
    <s v="15/02/2023"/>
    <s v="14/02/2023"/>
    <n v="800"/>
    <x v="0"/>
    <n v="-1"/>
    <n v="-800"/>
  </r>
  <r>
    <n v="68"/>
    <s v="287"/>
    <s v="03/03/2022"/>
    <n v="314.24"/>
    <s v="10/02/2023"/>
    <s v="15/02/2023"/>
    <n v="275.83999999999997"/>
    <x v="0"/>
    <n v="5"/>
    <n v="1571.2"/>
  </r>
  <r>
    <n v="69"/>
    <s v="2/2023"/>
    <s v="19/01/2022"/>
    <n v="87390"/>
    <s v="10/02/2023"/>
    <s v="15/02/2023"/>
    <n v="87390"/>
    <x v="0"/>
    <n v="5"/>
    <n v="436950"/>
  </r>
  <r>
    <n v="70"/>
    <s v="01S620232181000120"/>
    <s v="31/08/2021"/>
    <n v="188.8"/>
    <s v="15/02/2023"/>
    <s v="17/02/2023"/>
    <n v="188.8"/>
    <x v="0"/>
    <n v="2"/>
    <n v="377.6"/>
  </r>
  <r>
    <n v="71"/>
    <s v="31/PA"/>
    <s v="24/01/2022"/>
    <n v="4428.1099999999997"/>
    <s v="16/02/2023"/>
    <s v="17/02/2023"/>
    <n v="3730.11"/>
    <x v="0"/>
    <n v="1"/>
    <n v="4428.1099999999997"/>
  </r>
  <r>
    <n v="72"/>
    <s v="13/001"/>
    <s v="22/03/2022"/>
    <n v="1586"/>
    <s v="13/02/2023"/>
    <s v="17/02/2023"/>
    <n v="1336"/>
    <x v="0"/>
    <n v="4"/>
    <n v="6344"/>
  </r>
  <r>
    <n v="73"/>
    <s v="01S620232181000175"/>
    <s v="19/05/2022"/>
    <n v="5845"/>
    <s v="15/02/2023"/>
    <s v="17/02/2023"/>
    <n v="5845"/>
    <x v="0"/>
    <n v="2"/>
    <n v="11690"/>
  </r>
  <r>
    <n v="74"/>
    <s v="01S620232181000421"/>
    <s v="31/05/2022"/>
    <n v="193.8"/>
    <s v="16/02/2023"/>
    <s v="20/02/2023"/>
    <n v="193.8"/>
    <x v="0"/>
    <n v="4"/>
    <n v="775.2"/>
  </r>
  <r>
    <n v="75"/>
    <s v="00169"/>
    <s v="21/12/2021"/>
    <n v="1545.45"/>
    <s v="20/02/2023"/>
    <s v="21/02/2023"/>
    <n v="1020.45"/>
    <x v="0"/>
    <n v="1"/>
    <n v="1545.45"/>
  </r>
  <r>
    <n v="76"/>
    <s v="6/E"/>
    <s v="22/03/2022"/>
    <n v="2300"/>
    <s v="20/02/2023"/>
    <s v="21/02/2023"/>
    <n v="2300"/>
    <x v="0"/>
    <n v="1"/>
    <n v="2300"/>
  </r>
  <r>
    <n v="77"/>
    <s v="412301011660"/>
    <s v="09/01/2022"/>
    <n v="3178.46"/>
    <s v="18/02/2023"/>
    <s v="23/02/2023"/>
    <n v="3178.46"/>
    <x v="0"/>
    <n v="5"/>
    <n v="15892.3"/>
  </r>
  <r>
    <n v="78"/>
    <s v="345114245"/>
    <s v="13/01/2022"/>
    <n v="41.48"/>
    <d v="2023-03-02T00:00:00"/>
    <s v="28/02/2023"/>
    <n v="41.48"/>
    <x v="0"/>
    <n v="-2"/>
    <n v="-82.96"/>
  </r>
  <r>
    <n v="79"/>
    <s v="3301000066-1226"/>
    <s v="16/05/2022"/>
    <n v="14112.5"/>
    <s v="09/03/2023"/>
    <s v="28/02/2023"/>
    <n v="14112.5"/>
    <x v="0"/>
    <n v="-9"/>
    <n v="-127012.5"/>
  </r>
  <r>
    <n v="80"/>
    <s v="302280167333"/>
    <s v="22/02/2022"/>
    <n v="389.2"/>
    <s v="20/01/2023"/>
    <s v="01/03/2023"/>
    <n v="389.2"/>
    <x v="0"/>
    <n v="40"/>
    <n v="15568"/>
  </r>
  <r>
    <n v="81"/>
    <s v="1010811925"/>
    <s v="13/12/2021"/>
    <n v="347"/>
    <s v="28/02/2023"/>
    <s v="01/03/2023"/>
    <n v="347"/>
    <x v="0"/>
    <n v="1"/>
    <n v="347"/>
  </r>
  <r>
    <n v="82"/>
    <s v="F 10/C 2023"/>
    <s v="31/12/2021"/>
    <n v="436.36"/>
    <s v="27/02/2023"/>
    <s v="01/03/2023"/>
    <n v="436.36"/>
    <x v="0"/>
    <n v="2"/>
    <n v="872.72"/>
  </r>
  <r>
    <n v="83"/>
    <s v="23-00011/PW"/>
    <s v="11/01/2022"/>
    <n v="608"/>
    <d v="2023-02-28T00:00:00"/>
    <s v="01/03/2023"/>
    <n v="608"/>
    <x v="0"/>
    <n v="1"/>
    <n v="608"/>
  </r>
  <r>
    <n v="84"/>
    <s v="2/01"/>
    <s v="20/01/2022"/>
    <n v="475"/>
    <s v="28/02/2023"/>
    <s v="01/03/2023"/>
    <n v="475"/>
    <x v="0"/>
    <n v="1"/>
    <n v="475"/>
  </r>
  <r>
    <n v="85"/>
    <s v="218"/>
    <s v="18/02/2022"/>
    <n v="454"/>
    <s v="28/02/2023"/>
    <s v="01/03/2023"/>
    <n v="454"/>
    <x v="0"/>
    <n v="1"/>
    <n v="454"/>
  </r>
  <r>
    <n v="86"/>
    <s v="0012000457"/>
    <s v="10/02/2022"/>
    <n v="260"/>
    <s v="28/02/2023"/>
    <s v="01/03/2023"/>
    <n v="260"/>
    <x v="0"/>
    <n v="1"/>
    <n v="260"/>
  </r>
  <r>
    <n v="87"/>
    <s v="2023321004632"/>
    <s v="02/02/2022"/>
    <n v="690"/>
    <s v="28/02/2023"/>
    <s v="01/03/2023"/>
    <n v="690"/>
    <x v="0"/>
    <n v="1"/>
    <n v="690"/>
  </r>
  <r>
    <n v="88"/>
    <s v="1010233500000108"/>
    <s v="20/10/2021"/>
    <n v="772.2"/>
    <s v="28/02/2023"/>
    <s v="01/03/2023"/>
    <n v="772.2"/>
    <x v="0"/>
    <n v="1"/>
    <n v="772.2"/>
  </r>
  <r>
    <n v="89"/>
    <s v="1010233500000109"/>
    <s v="18/01/2022"/>
    <n v="681.2"/>
    <s v="28/02/2023"/>
    <s v="01/03/2023"/>
    <n v="681.2"/>
    <x v="0"/>
    <n v="1"/>
    <n v="681.2"/>
  </r>
  <r>
    <n v="90"/>
    <s v="1010233500000107"/>
    <s v="28/02/2022"/>
    <n v="12"/>
    <s v="28/02/2023"/>
    <s v="01/03/2023"/>
    <n v="12"/>
    <x v="0"/>
    <n v="1"/>
    <n v="12"/>
  </r>
  <r>
    <n v="91"/>
    <s v="6/23SP"/>
    <s v="11/03/2022"/>
    <n v="1147.5"/>
    <s v="28/02/2023"/>
    <s v="01/03/2023"/>
    <n v="1147.5"/>
    <x v="0"/>
    <n v="1"/>
    <n v="1147.5"/>
  </r>
  <r>
    <n v="92"/>
    <s v="0-224"/>
    <s v="31/12/2021"/>
    <n v="1800"/>
    <d v="2023-01-31T00:00:00"/>
    <s v="02/03/2023"/>
    <n v="1800"/>
    <x v="0"/>
    <n v="30"/>
    <n v="54000"/>
  </r>
  <r>
    <n v="93"/>
    <s v="57/PA"/>
    <s v="31/12/2021"/>
    <n v="824.72"/>
    <d v="2023-02-20T00:00:00"/>
    <s v="02/03/2023"/>
    <n v="694.72"/>
    <x v="0"/>
    <n v="10"/>
    <n v="8247.2000000000007"/>
  </r>
  <r>
    <n v="94"/>
    <s v="2023VP0000001"/>
    <s v="23/12/2021"/>
    <n v="8000"/>
    <s v="13/02/2023"/>
    <s v="02/03/2023"/>
    <n v="8000"/>
    <x v="0"/>
    <n v="17"/>
    <n v="136000"/>
  </r>
  <r>
    <n v="95"/>
    <s v="27/0"/>
    <s v="21/06/2021"/>
    <n v="1400"/>
    <s v="02/03/2023"/>
    <s v="02/03/2023"/>
    <n v="1400"/>
    <x v="0"/>
    <n v="0"/>
    <n v="0"/>
  </r>
  <r>
    <n v="96"/>
    <s v="2023VP0000041"/>
    <s v="20/01/2022"/>
    <n v="11100"/>
    <s v="27/03/2023"/>
    <s v="02/03/2023"/>
    <n v="11100"/>
    <x v="0"/>
    <n v="-25"/>
    <n v="-277500"/>
  </r>
  <r>
    <n v="97"/>
    <s v="3/PA"/>
    <s v="02/02/2022"/>
    <n v="180"/>
    <s v="03/03/2023"/>
    <s v="02/03/2023"/>
    <n v="180"/>
    <x v="0"/>
    <n v="-1"/>
    <n v="-180"/>
  </r>
  <r>
    <n v="98"/>
    <s v="2023VP0000002"/>
    <s v="01/04/2022"/>
    <n v="7500"/>
    <s v="02/03/2023"/>
    <s v="02/03/2023"/>
    <n v="7500"/>
    <x v="0"/>
    <n v="0"/>
    <n v="0"/>
  </r>
  <r>
    <n v="99"/>
    <s v="143/01"/>
    <s v="17/12/2021"/>
    <n v="205"/>
    <s v="31/03/2023"/>
    <s v="03/03/2023"/>
    <n v="205"/>
    <x v="0"/>
    <n v="-28"/>
    <n v="-5740"/>
  </r>
  <r>
    <n v="100"/>
    <s v="FATTPA 1_23"/>
    <s v="07/12/2021"/>
    <n v="185.99"/>
    <s v="28/02/2023"/>
    <s v="09/03/2023"/>
    <n v="185.99"/>
    <x v="0"/>
    <n v="9"/>
    <n v="1673.91"/>
  </r>
  <r>
    <n v="101"/>
    <s v="V0-16894"/>
    <s v="17/01/2022"/>
    <n v="3415.08"/>
    <s v="07/03/2023"/>
    <s v="09/03/2023"/>
    <n v="3415.08"/>
    <x v="0"/>
    <n v="2"/>
    <n v="6830.16"/>
  </r>
  <r>
    <n v="102"/>
    <s v="00215"/>
    <s v="02/02/2022"/>
    <n v="1454.55"/>
    <s v="06/03/2023"/>
    <s v="09/03/2023"/>
    <n v="1454.55"/>
    <x v="0"/>
    <n v="3"/>
    <n v="4363.6499999999996"/>
  </r>
  <r>
    <n v="103"/>
    <s v="6662505710"/>
    <s v="23/12/2021"/>
    <n v="113.25"/>
    <s v="31/03/2023"/>
    <s v="09/03/2023"/>
    <n v="113.25"/>
    <x v="0"/>
    <n v="-22"/>
    <n v="-2491.5"/>
  </r>
  <r>
    <n v="104"/>
    <s v="22PA"/>
    <s v="09/12/2021"/>
    <n v="1504.25"/>
    <s v="28/02/2023"/>
    <s v="09/03/2023"/>
    <n v="1504.25"/>
    <x v="0"/>
    <n v="9"/>
    <n v="13538.25"/>
  </r>
  <r>
    <n v="105"/>
    <s v="6662505711"/>
    <s v="31/05/2022"/>
    <n v="22932.83"/>
    <s v="31/03/2023"/>
    <s v="09/03/2023"/>
    <n v="22932.83"/>
    <x v="0"/>
    <n v="-22"/>
    <n v="-504522.26"/>
  </r>
  <r>
    <n v="106"/>
    <s v="7X00626049"/>
    <s v="22/12/2021"/>
    <n v="906.87"/>
    <d v="2023-03-10T00:00:00"/>
    <s v="10/03/2023"/>
    <n v="906.87"/>
    <x v="0"/>
    <n v="0"/>
    <n v="0"/>
  </r>
  <r>
    <n v="107"/>
    <s v="FATTPA 17_23"/>
    <s v="24/02/2022"/>
    <n v="1540"/>
    <s v="10/03/2023"/>
    <s v="13/03/2023"/>
    <n v="1540"/>
    <x v="0"/>
    <n v="3"/>
    <n v="4620"/>
  </r>
  <r>
    <n v="108"/>
    <s v="33"/>
    <s v="28/02/2022"/>
    <n v="726.96"/>
    <s v="10/03/2023"/>
    <s v="13/03/2023"/>
    <n v="726.96"/>
    <x v="0"/>
    <n v="3"/>
    <n v="2180.88"/>
  </r>
  <r>
    <n v="109"/>
    <s v="27"/>
    <s v="09/02/2022"/>
    <n v="2390"/>
    <d v="2023-03-13T00:00:00"/>
    <s v="13/03/2023"/>
    <n v="2390"/>
    <x v="0"/>
    <n v="0"/>
    <n v="0"/>
  </r>
  <r>
    <n v="110"/>
    <s v="23-0104"/>
    <s v="20/12/2021"/>
    <n v="1440"/>
    <s v="10/03/2023"/>
    <s v="13/03/2023"/>
    <n v="1440"/>
    <x v="0"/>
    <n v="3"/>
    <n v="4320"/>
  </r>
  <r>
    <n v="111"/>
    <s v="3/2023"/>
    <s v="18/02/2022"/>
    <n v="85736.25"/>
    <s v="09/04/2023"/>
    <s v="14/03/2023"/>
    <n v="85736.25"/>
    <x v="0"/>
    <n v="-26"/>
    <n v="-2229142.5"/>
  </r>
  <r>
    <n v="112"/>
    <s v="T02097"/>
    <s v="23/02/2022"/>
    <n v="793"/>
    <s v="14/03/2023"/>
    <s v="17/03/2023"/>
    <n v="793"/>
    <x v="0"/>
    <n v="3"/>
    <n v="2379"/>
  </r>
  <r>
    <n v="113"/>
    <s v="T44712"/>
    <s v="25/02/2022"/>
    <n v="1256.82"/>
    <s v="14/03/2023"/>
    <s v="17/03/2023"/>
    <n v="1256.82"/>
    <x v="0"/>
    <n v="3"/>
    <n v="3770.46"/>
  </r>
  <r>
    <n v="114"/>
    <s v="N80073"/>
    <s v="14/02/2022"/>
    <n v="1649.74"/>
    <s v="14/03/2023"/>
    <s v="17/03/2023"/>
    <n v="1649.74"/>
    <x v="0"/>
    <n v="3"/>
    <n v="4949.22"/>
  </r>
  <r>
    <n v="115"/>
    <s v="T02656"/>
    <s v="27/04/2022"/>
    <n v="810.35"/>
    <s v="14/03/2023"/>
    <s v="17/03/2023"/>
    <n v="810.35"/>
    <x v="0"/>
    <n v="3"/>
    <n v="2431.0500000000002"/>
  </r>
  <r>
    <n v="116"/>
    <s v="N81025"/>
    <s v="08/04/2022"/>
    <n v="667.11"/>
    <s v="14/03/2023"/>
    <s v="17/03/2023"/>
    <n v="667.11"/>
    <x v="0"/>
    <n v="3"/>
    <n v="2001.33"/>
  </r>
  <r>
    <n v="117"/>
    <s v="FVL45"/>
    <s v="06/12/2021"/>
    <n v="1890"/>
    <s v="20/03/2023"/>
    <s v="20/03/2023"/>
    <n v="1890"/>
    <x v="0"/>
    <n v="0"/>
    <n v="0"/>
  </r>
  <r>
    <n v="118"/>
    <s v="FATTPA 7_23"/>
    <s v="08/02/2022"/>
    <n v="284.43"/>
    <s v="20/03/2023"/>
    <s v="20/03/2023"/>
    <n v="284.43"/>
    <x v="0"/>
    <n v="0"/>
    <n v="0"/>
  </r>
  <r>
    <n v="119"/>
    <s v="FATTPA 11_23"/>
    <s v="28/02/2022"/>
    <n v="347.54"/>
    <s v="20/03/2023"/>
    <s v="20/03/2023"/>
    <n v="347.54"/>
    <x v="0"/>
    <n v="0"/>
    <n v="0"/>
  </r>
  <r>
    <n v="120"/>
    <s v="23-00037/PW"/>
    <s v="14/02/2022"/>
    <n v="608"/>
    <d v="2023-03-20T00:00:00"/>
    <s v="20/03/2023"/>
    <n v="608"/>
    <x v="0"/>
    <n v="0"/>
    <n v="0"/>
  </r>
  <r>
    <n v="121"/>
    <s v="26/PA"/>
    <s v="11/12/2021"/>
    <n v="890"/>
    <s v="20/03/2023"/>
    <s v="20/03/2023"/>
    <n v="890"/>
    <x v="0"/>
    <n v="0"/>
    <n v="0"/>
  </r>
  <r>
    <n v="122"/>
    <s v="24/PA"/>
    <s v="10/02/2022"/>
    <n v="890"/>
    <s v="20/03/2023"/>
    <s v="20/03/2023"/>
    <n v="890"/>
    <x v="0"/>
    <n v="0"/>
    <n v="0"/>
  </r>
  <r>
    <n v="123"/>
    <s v="33"/>
    <s v="13/01/2022"/>
    <n v="1160"/>
    <s v="20/03/2023"/>
    <s v="20/03/2023"/>
    <n v="1160"/>
    <x v="0"/>
    <n v="0"/>
    <n v="0"/>
  </r>
  <r>
    <n v="124"/>
    <s v="1010233500000111"/>
    <s v="11/02/2021"/>
    <n v="249.6"/>
    <s v="20/03/2023"/>
    <s v="20/03/2023"/>
    <n v="249.6"/>
    <x v="0"/>
    <n v="0"/>
    <n v="0"/>
  </r>
  <r>
    <n v="125"/>
    <s v="00269"/>
    <s v="13/01/2022"/>
    <n v="1454.55"/>
    <s v="20/03/2023"/>
    <s v="20/03/2023"/>
    <n v="1454.55"/>
    <x v="0"/>
    <n v="0"/>
    <n v="0"/>
  </r>
  <r>
    <n v="126"/>
    <s v="25/PA"/>
    <s v="09/02/2022"/>
    <n v="890"/>
    <s v="20/03/2023"/>
    <s v="20/03/2023"/>
    <n v="890"/>
    <x v="0"/>
    <n v="0"/>
    <n v="0"/>
  </r>
  <r>
    <n v="127"/>
    <s v="1010233500000112"/>
    <s v="28/02/2022"/>
    <n v="5.6"/>
    <s v="20/03/2023"/>
    <s v="20/03/2023"/>
    <n v="5.6"/>
    <x v="0"/>
    <n v="0"/>
    <n v="0"/>
  </r>
  <r>
    <n v="128"/>
    <s v="0012001202"/>
    <s v="26/05/2022"/>
    <n v="260"/>
    <s v="20/03/2023"/>
    <s v="20/03/2023"/>
    <n v="260"/>
    <x v="0"/>
    <n v="0"/>
    <n v="0"/>
  </r>
  <r>
    <n v="129"/>
    <s v="FPA0018/2023"/>
    <s v="31/01/2022"/>
    <n v="202"/>
    <s v="20/03/2023"/>
    <s v="20/03/2023"/>
    <n v="202"/>
    <x v="0"/>
    <n v="0"/>
    <n v="0"/>
  </r>
  <r>
    <n v="130"/>
    <s v="01S620232181001370"/>
    <s v="20/04/2022"/>
    <n v="99.2"/>
    <s v="18/03/2023"/>
    <s v="21/03/2023"/>
    <n v="99.2"/>
    <x v="0"/>
    <n v="3"/>
    <n v="297.60000000000002"/>
  </r>
  <r>
    <n v="131"/>
    <s v="412302345834"/>
    <s v="15/12/2021"/>
    <n v="3766.58"/>
    <s v="23/03/2023"/>
    <s v="22/03/2023"/>
    <n v="3766.58"/>
    <x v="0"/>
    <n v="-1"/>
    <n v="-3766.58"/>
  </r>
  <r>
    <n v="132"/>
    <s v="8E"/>
    <s v="21/03/2022"/>
    <n v="1628.29"/>
    <s v="27/03/2023"/>
    <s v="27/03/2023"/>
    <n v="1371.62"/>
    <x v="0"/>
    <n v="0"/>
    <n v="0"/>
  </r>
  <r>
    <n v="133"/>
    <s v="3"/>
    <s v="13/01/2022"/>
    <n v="2537.6"/>
    <s v="13/03/2023"/>
    <s v="27/03/2023"/>
    <n v="2137.6"/>
    <x v="0"/>
    <n v="14"/>
    <n v="35526.400000000001"/>
  </r>
  <r>
    <n v="134"/>
    <s v="61/001"/>
    <s v="22/03/2022"/>
    <n v="1586"/>
    <s v="16/03/2023"/>
    <s v="27/03/2023"/>
    <n v="1336"/>
    <x v="0"/>
    <n v="11"/>
    <n v="17446"/>
  </r>
  <r>
    <n v="135"/>
    <s v="PAE0007098"/>
    <s v="13/01/2022"/>
    <n v="239.39"/>
    <s v="31/03/2023"/>
    <s v="31/03/2023"/>
    <n v="239.39"/>
    <x v="0"/>
    <n v="0"/>
    <n v="0"/>
  </r>
  <r>
    <n v="136"/>
    <s v="346133048"/>
    <s v="08/03/2022"/>
    <n v="41.48"/>
    <d v="2023-04-03T00:00:00"/>
    <s v="31/03/2023"/>
    <n v="41.48"/>
    <x v="0"/>
    <n v="-3"/>
    <n v="-124.44"/>
  </r>
  <r>
    <n v="137"/>
    <s v="1072/2023-GHT-F"/>
    <s v="31/03/2022"/>
    <n v="1828.86"/>
    <s v="24/04/2023"/>
    <s v="31/03/2023"/>
    <n v="1828.86"/>
    <x v="0"/>
    <n v="-24"/>
    <n v="-43892.639999999999"/>
  </r>
  <r>
    <n v="138"/>
    <s v="1010231500001919"/>
    <s v="28/02/2023"/>
    <n v="244"/>
    <s v="31/03/2023"/>
    <s v="03/04/2023"/>
    <n v="244"/>
    <x v="1"/>
    <n v="3"/>
    <n v="732"/>
  </r>
  <r>
    <n v="139"/>
    <s v="1010231500001918"/>
    <s v="28/02/2023"/>
    <n v="4.8"/>
    <s v="31/03/2023"/>
    <s v="03/04/2023"/>
    <n v="4.8"/>
    <x v="1"/>
    <n v="3"/>
    <n v="14.399999999999999"/>
  </r>
  <r>
    <n v="140"/>
    <s v="IIT2304099"/>
    <s v="23/02/2023"/>
    <n v="900"/>
    <s v="28/03/2023"/>
    <s v="03/04/2023"/>
    <n v="900"/>
    <x v="1"/>
    <n v="6"/>
    <n v="5400"/>
  </r>
  <r>
    <n v="141"/>
    <s v="IIT2304073"/>
    <s v="23/02/2023"/>
    <n v="11755.09"/>
    <s v="28/03/2023"/>
    <s v="03/04/2023"/>
    <n v="11755.09"/>
    <x v="1"/>
    <n v="6"/>
    <n v="70530.540000000008"/>
  </r>
  <r>
    <n v="142"/>
    <s v="IIT2304074"/>
    <s v="23/02/2023"/>
    <n v="7994.09"/>
    <s v="28/03/2023"/>
    <s v="03/04/2023"/>
    <n v="7994.09"/>
    <x v="1"/>
    <n v="6"/>
    <n v="47964.54"/>
  </r>
  <r>
    <n v="143"/>
    <s v="27PA"/>
    <s v="28/02/2023"/>
    <n v="1504.25"/>
    <s v="31/03/2023"/>
    <s v="03/04/2023"/>
    <n v="1504.25"/>
    <x v="1"/>
    <n v="3"/>
    <n v="4512.75"/>
  </r>
  <r>
    <n v="144"/>
    <s v="2023321007682"/>
    <s v="01/03/2023"/>
    <n v="690"/>
    <s v="31/03/2023"/>
    <s v="03/04/2023"/>
    <n v="690"/>
    <x v="1"/>
    <n v="3"/>
    <n v="2070"/>
  </r>
  <r>
    <n v="145"/>
    <s v="20/23SP"/>
    <s v="27/02/2023"/>
    <n v="1062"/>
    <s v="31/03/2023"/>
    <s v="03/04/2023"/>
    <n v="1062"/>
    <x v="1"/>
    <n v="3"/>
    <n v="3186"/>
  </r>
  <r>
    <n v="146"/>
    <s v="F 1245/Q 2023"/>
    <s v="16/03/2023"/>
    <n v="4258.91"/>
    <s v="31/03/2023"/>
    <s v="03/04/2023"/>
    <n v="4258.91"/>
    <x v="1"/>
    <n v="3"/>
    <n v="12776.73"/>
  </r>
  <r>
    <n v="147"/>
    <s v="1010821144"/>
    <s v="27/02/2023"/>
    <n v="282.75"/>
    <s v="31/03/2023"/>
    <s v="03/04/2023"/>
    <n v="282.75"/>
    <x v="1"/>
    <n v="3"/>
    <n v="848.25"/>
  </r>
  <r>
    <n v="148"/>
    <s v="F 1017/Q 2023"/>
    <s v="02/03/2023"/>
    <n v="3819.82"/>
    <s v="02/04/2023"/>
    <s v="03/04/2023"/>
    <n v="1041.55"/>
    <x v="1"/>
    <n v="1"/>
    <n v="3819.82"/>
  </r>
  <r>
    <n v="149"/>
    <s v="1563"/>
    <s v="01/02/2023"/>
    <n v="300"/>
    <s v="31/03/2023"/>
    <s v="03/04/2023"/>
    <n v="300"/>
    <x v="1"/>
    <n v="3"/>
    <n v="900"/>
  </r>
  <r>
    <n v="150"/>
    <s v="1"/>
    <s v="15/03/2023"/>
    <n v="302"/>
    <s v="30/04/2023"/>
    <s v="06/04/2023"/>
    <n v="302"/>
    <x v="1"/>
    <n v="-24"/>
    <n v="-7248"/>
  </r>
  <r>
    <n v="151"/>
    <s v="228/"/>
    <s v="17/03/2023"/>
    <n v="464.55"/>
    <s v="17/04/2023"/>
    <s v="06/04/2023"/>
    <n v="464.55"/>
    <x v="1"/>
    <n v="-11"/>
    <n v="-5110.05"/>
  </r>
  <r>
    <n v="152"/>
    <s v="30"/>
    <s v="14/02/2023"/>
    <n v="628.48"/>
    <s v="14/03/2023"/>
    <s v="06/04/2023"/>
    <n v="551.67999999999995"/>
    <x v="1"/>
    <n v="23"/>
    <n v="14455.04"/>
  </r>
  <r>
    <n v="153"/>
    <s v="2/23"/>
    <s v="30/03/2023"/>
    <n v="1459.12"/>
    <s v="30/04/2023"/>
    <s v="06/04/2023"/>
    <n v="1229.1199999999999"/>
    <x v="1"/>
    <n v="-24"/>
    <n v="-35018.879999999997"/>
  </r>
  <r>
    <n v="154"/>
    <s v="000533_VR"/>
    <s v="27/03/2023"/>
    <n v="14245.51"/>
    <s v="27/04/2023"/>
    <s v="06/04/2023"/>
    <n v="12000"/>
    <x v="1"/>
    <n v="-21"/>
    <n v="-299155.71000000002"/>
  </r>
  <r>
    <n v="155"/>
    <s v="000534_VR"/>
    <s v="27/03/2023"/>
    <n v="22838.400000000001"/>
    <s v="27/04/2023"/>
    <s v="06/04/2023"/>
    <n v="19238.400000000001"/>
    <x v="1"/>
    <n v="-21"/>
    <n v="-479606.4"/>
  </r>
  <r>
    <n v="156"/>
    <s v="3301000105-1226"/>
    <s v="03/03/2023"/>
    <n v="81510.22"/>
    <s v="05/04/2023"/>
    <s v="06/04/2023"/>
    <n v="81510.22"/>
    <x v="1"/>
    <n v="1"/>
    <n v="81510.22"/>
  </r>
  <r>
    <n v="157"/>
    <s v="4/2023"/>
    <s v="31/03/2023"/>
    <n v="87435.62"/>
    <s v="30/04/2023"/>
    <s v="06/04/2023"/>
    <n v="87435.62"/>
    <x v="1"/>
    <n v="-24"/>
    <n v="-2098454.88"/>
  </r>
  <r>
    <n v="158"/>
    <s v="2/22"/>
    <s v="29/03/2023"/>
    <n v="678.46"/>
    <s v="29/04/2023"/>
    <s v="06/04/2023"/>
    <n v="588.46"/>
    <x v="1"/>
    <n v="-23"/>
    <n v="-15604.580000000002"/>
  </r>
  <r>
    <n v="159"/>
    <s v="10/PA"/>
    <s v="17/03/2023"/>
    <n v="180"/>
    <s v="17/04/2023"/>
    <s v="06/04/2023"/>
    <n v="180"/>
    <x v="1"/>
    <n v="-11"/>
    <n v="-1980"/>
  </r>
  <r>
    <n v="160"/>
    <s v="FPA 2/23"/>
    <s v="08/03/2023"/>
    <n v="650"/>
    <s v="10/04/2023"/>
    <s v="11/04/2023"/>
    <n v="650"/>
    <x v="1"/>
    <n v="1"/>
    <n v="650"/>
  </r>
  <r>
    <n v="161"/>
    <s v="32/PA"/>
    <s v="06/03/2023"/>
    <n v="890"/>
    <s v="10/04/2023"/>
    <s v="11/04/2023"/>
    <n v="890"/>
    <x v="1"/>
    <n v="1"/>
    <n v="890"/>
  </r>
  <r>
    <n v="162"/>
    <s v="33/PA"/>
    <s v="06/03/2023"/>
    <n v="890"/>
    <s v="10/04/2023"/>
    <s v="11/04/2023"/>
    <n v="890"/>
    <x v="1"/>
    <n v="1"/>
    <n v="890"/>
  </r>
  <r>
    <n v="163"/>
    <s v="000006/PA"/>
    <s v="09/03/2023"/>
    <n v="449.4"/>
    <s v="10/04/2023"/>
    <s v="11/04/2023"/>
    <n v="449.4"/>
    <x v="1"/>
    <n v="1"/>
    <n v="449.4"/>
  </r>
  <r>
    <n v="164"/>
    <s v="FATTPA 41_23"/>
    <s v="03/04/2023"/>
    <n v="5481.22"/>
    <s v="03/05/2023"/>
    <s v="11/04/2023"/>
    <n v="4617.22"/>
    <x v="1"/>
    <n v="-22"/>
    <n v="-120586.84000000001"/>
  </r>
  <r>
    <n v="165"/>
    <s v="FATTPA 40_23"/>
    <s v="03/04/2023"/>
    <n v="135.69"/>
    <s v="03/05/2023"/>
    <s v="11/04/2023"/>
    <n v="117.69"/>
    <x v="1"/>
    <n v="-22"/>
    <n v="-2985.18"/>
  </r>
  <r>
    <n v="166"/>
    <s v="FATTPA 42_23"/>
    <s v="03/04/2023"/>
    <n v="1712.88"/>
    <s v="05/04/2023"/>
    <s v="11/04/2023"/>
    <n v="1442.88"/>
    <x v="1"/>
    <n v="6"/>
    <n v="10277.280000000001"/>
  </r>
  <r>
    <n v="167"/>
    <s v="FATTPA 43_23"/>
    <s v="03/04/2023"/>
    <n v="1205.3599999999999"/>
    <s v="03/05/2023"/>
    <s v="11/04/2023"/>
    <n v="1015.36"/>
    <x v="1"/>
    <n v="-22"/>
    <n v="-26517.919999999998"/>
  </r>
  <r>
    <n v="168"/>
    <s v="FATTPA 46_23"/>
    <s v="03/04/2023"/>
    <n v="42323.19"/>
    <s v="03/05/2023"/>
    <s v="11/04/2023"/>
    <n v="35651.82"/>
    <x v="1"/>
    <n v="-22"/>
    <n v="-931110.18"/>
  </r>
  <r>
    <n v="169"/>
    <s v="FATTPA 44_23"/>
    <s v="03/04/2023"/>
    <n v="69.37"/>
    <s v="03/05/2023"/>
    <s v="11/04/2023"/>
    <n v="69.37"/>
    <x v="1"/>
    <n v="-22"/>
    <n v="-1526.14"/>
  </r>
  <r>
    <n v="170"/>
    <s v="FATTPA 45_23"/>
    <s v="03/04/2023"/>
    <n v="1019.28"/>
    <s v="03/05/2023"/>
    <s v="11/04/2023"/>
    <n v="899.28"/>
    <x v="1"/>
    <n v="-22"/>
    <n v="-22424.16"/>
  </r>
  <r>
    <n v="171"/>
    <s v="57"/>
    <s v="15/03/2023"/>
    <n v="454"/>
    <s v="10/04/2023"/>
    <s v="11/04/2023"/>
    <n v="454"/>
    <x v="1"/>
    <n v="1"/>
    <n v="454"/>
  </r>
  <r>
    <n v="172"/>
    <s v="2264"/>
    <s v="14/02/2023"/>
    <n v="300"/>
    <s v="10/04/2023"/>
    <s v="11/04/2023"/>
    <n v="300"/>
    <x v="1"/>
    <n v="1"/>
    <n v="300"/>
  </r>
  <r>
    <n v="173"/>
    <s v="H42113"/>
    <s v="28/02/2023"/>
    <n v="134"/>
    <s v="03/04/2023"/>
    <s v="13/04/2023"/>
    <n v="134"/>
    <x v="1"/>
    <n v="10"/>
    <n v="1340"/>
  </r>
  <r>
    <n v="174"/>
    <s v="H42123"/>
    <s v="28/02/2023"/>
    <n v="102"/>
    <s v="06/04/2023"/>
    <s v="13/04/2023"/>
    <n v="102"/>
    <x v="1"/>
    <n v="7"/>
    <n v="714"/>
  </r>
  <r>
    <n v="175"/>
    <s v="H42097"/>
    <s v="28/02/2023"/>
    <n v="500"/>
    <s v="03/04/2023"/>
    <s v="13/04/2023"/>
    <n v="500"/>
    <x v="1"/>
    <n v="10"/>
    <n v="5000"/>
  </r>
  <r>
    <n v="176"/>
    <s v="412303490073"/>
    <s v="15/03/2023"/>
    <n v="3390.74"/>
    <s v="14/04/2023"/>
    <s v="17/04/2023"/>
    <n v="3390.74"/>
    <x v="1"/>
    <n v="3"/>
    <n v="10172.219999999999"/>
  </r>
  <r>
    <n v="177"/>
    <s v="01S620232181001504"/>
    <s v="15/03/2023"/>
    <n v="144"/>
    <s v="14/04/2023"/>
    <s v="18/04/2023"/>
    <n v="144"/>
    <x v="1"/>
    <n v="4"/>
    <n v="576"/>
  </r>
  <r>
    <n v="178"/>
    <s v="108/001"/>
    <s v="14/03/2023"/>
    <n v="1586"/>
    <s v="14/04/2023"/>
    <s v="21/04/2023"/>
    <n v="1336"/>
    <x v="1"/>
    <n v="7"/>
    <n v="11102"/>
  </r>
  <r>
    <n v="179"/>
    <s v="3301000149-1226"/>
    <s v="05/04/2023"/>
    <n v="29908.3"/>
    <s v="06/05/2023"/>
    <s v="21/04/2023"/>
    <n v="29908.3"/>
    <x v="1"/>
    <n v="-15"/>
    <n v="-448624.5"/>
  </r>
  <r>
    <n v="180"/>
    <s v="3301000153-1226"/>
    <s v="05/04/2023"/>
    <n v="4998.62"/>
    <s v="06/05/2023"/>
    <s v="21/04/2023"/>
    <n v="4998.62"/>
    <x v="1"/>
    <n v="-15"/>
    <n v="-74979.3"/>
  </r>
  <r>
    <n v="181"/>
    <s v="M00144"/>
    <s v="31/01/2023"/>
    <n v="6045"/>
    <s v="23/04/2023"/>
    <s v="26/04/2023"/>
    <n v="6045"/>
    <x v="1"/>
    <n v="3"/>
    <n v="18135"/>
  </r>
  <r>
    <n v="182"/>
    <s v="N80191"/>
    <s v="14/03/2023"/>
    <n v="500"/>
    <s v="23/04/2023"/>
    <s v="26/04/2023"/>
    <n v="500"/>
    <x v="1"/>
    <n v="3"/>
    <n v="1500"/>
  </r>
  <r>
    <n v="183"/>
    <s v="V0-35034"/>
    <s v="02/03/2023"/>
    <n v="3942.24"/>
    <s v="30/04/2023"/>
    <s v="26/04/2023"/>
    <n v="3942.24"/>
    <x v="1"/>
    <n v="-4"/>
    <n v="-15768.96"/>
  </r>
  <r>
    <n v="184"/>
    <s v="V0-51014"/>
    <s v="03/04/2023"/>
    <n v="2567.04"/>
    <s v="31/05/2023"/>
    <s v="26/04/2023"/>
    <n v="2567.04"/>
    <x v="1"/>
    <n v="-35"/>
    <n v="-89846.399999999994"/>
  </r>
  <r>
    <n v="185"/>
    <s v="39/00"/>
    <s v="21/04/2023"/>
    <n v="1440"/>
    <s v="21/04/2023"/>
    <s v="27/04/2023"/>
    <n v="1440"/>
    <x v="1"/>
    <n v="6"/>
    <n v="8640"/>
  </r>
  <r>
    <n v="186"/>
    <s v="2232000002"/>
    <s v="28/04/2022"/>
    <n v="4160"/>
    <s v="13/04/2023"/>
    <s v="28/04/2023"/>
    <n v="2080"/>
    <x v="1"/>
    <n v="15"/>
    <n v="62400"/>
  </r>
  <r>
    <n v="187"/>
    <s v="2023P00001"/>
    <s v="27/01/2023"/>
    <n v="10102"/>
    <s v="14/4/2023"/>
    <s v="28/04/2023"/>
    <n v="10102"/>
    <x v="1"/>
    <n v="14"/>
    <n v="141428"/>
  </r>
  <r>
    <n v="188"/>
    <s v="151"/>
    <s v="18/03/2023"/>
    <n v="1840"/>
    <s v="10/04/2023"/>
    <s v="28/04/2023"/>
    <n v="1840"/>
    <x v="1"/>
    <n v="18"/>
    <n v="33120"/>
  </r>
  <r>
    <n v="189"/>
    <s v="38/PA"/>
    <s v="22/03/2023"/>
    <n v="890"/>
    <s v="20/04/2023"/>
    <s v="28/04/2023"/>
    <n v="890"/>
    <x v="1"/>
    <n v="8"/>
    <n v="7120"/>
  </r>
  <r>
    <n v="190"/>
    <s v="1337/FE/2023"/>
    <s v="10/03/2023"/>
    <n v="35.770000000000003"/>
    <s v="10/04/2023"/>
    <s v="28/04/2023"/>
    <n v="35.770000000000003"/>
    <x v="1"/>
    <n v="18"/>
    <n v="643.86"/>
  </r>
  <r>
    <n v="191"/>
    <s v="1010233500000221"/>
    <s v="17/03/2023"/>
    <n v="82.4"/>
    <s v="20/04/2023"/>
    <s v="28/04/2023"/>
    <n v="82.4"/>
    <x v="1"/>
    <n v="8"/>
    <n v="659.2"/>
  </r>
  <r>
    <n v="192"/>
    <s v="2023321011423"/>
    <s v="01/04/2023"/>
    <n v="690"/>
    <s v="30/04/2023"/>
    <s v="28/04/2023"/>
    <n v="690"/>
    <x v="1"/>
    <n v="-2"/>
    <n v="-1380"/>
  </r>
  <r>
    <n v="193"/>
    <s v="58PA"/>
    <s v="31/03/2023"/>
    <n v="1504.25"/>
    <s v="30/04/2023"/>
    <s v="28/04/2023"/>
    <n v="1504.25"/>
    <x v="1"/>
    <n v="-2"/>
    <n v="-3008.5"/>
  </r>
  <r>
    <n v="194"/>
    <s v="ITPP/23/01596"/>
    <s v="27/03/2023"/>
    <n v="3200"/>
    <s v="30/04/2023"/>
    <s v="28/04/2023"/>
    <n v="3175.91"/>
    <x v="1"/>
    <n v="-2"/>
    <n v="-6400"/>
  </r>
  <r>
    <n v="195"/>
    <s v="683/2023"/>
    <s v="04/04/2023"/>
    <n v="892.79"/>
    <s v="30/04/2023"/>
    <s v="28/04/2023"/>
    <n v="892.79"/>
    <x v="1"/>
    <n v="-2"/>
    <n v="-1785.58"/>
  </r>
  <r>
    <n v="196"/>
    <s v="37/PA"/>
    <s v="22/03/2023"/>
    <n v="890"/>
    <s v="20/04/2023"/>
    <s v="28/04/2023"/>
    <n v="890"/>
    <x v="1"/>
    <n v="8"/>
    <n v="7120"/>
  </r>
  <r>
    <n v="197"/>
    <s v="1010233500000223"/>
    <s v="17/03/2023"/>
    <n v="2.4"/>
    <s v="30/04/2023"/>
    <s v="28/04/2023"/>
    <n v="2.4"/>
    <x v="1"/>
    <n v="-2"/>
    <n v="-4.8"/>
  </r>
  <r>
    <n v="198"/>
    <s v="FATTPA 2_23"/>
    <s v="23/03/2023"/>
    <n v="8500"/>
    <s v="23/04/2023"/>
    <s v="28/04/2023"/>
    <n v="8500"/>
    <x v="1"/>
    <n v="5"/>
    <n v="42500"/>
  </r>
  <r>
    <n v="199"/>
    <s v="347236256"/>
    <s v="02/04/2023"/>
    <n v="41.48"/>
    <s v="02/05/2023"/>
    <s v="30/04/2023"/>
    <n v="41.48"/>
    <x v="1"/>
    <n v="-2"/>
    <n v="-82.96"/>
  </r>
  <r>
    <n v="200"/>
    <s v="367"/>
    <s v="31/03/2023"/>
    <n v="15002"/>
    <s v="30/04/2023"/>
    <s v="04/05/2023"/>
    <n v="15002"/>
    <x v="1"/>
    <n v="4"/>
    <n v="60008"/>
  </r>
  <r>
    <n v="201"/>
    <s v="IT91ICB2307046"/>
    <s v="03/04/2023"/>
    <n v="4800"/>
    <s v="03/05/2023"/>
    <s v="04/05/2023"/>
    <n v="4800"/>
    <x v="1"/>
    <n v="1"/>
    <n v="4800"/>
  </r>
  <r>
    <n v="202"/>
    <s v="84/0"/>
    <s v="03/04/2023"/>
    <n v="1400"/>
    <s v="03/05/2023"/>
    <s v="04/05/2023"/>
    <n v="1400"/>
    <x v="1"/>
    <n v="1"/>
    <n v="1400"/>
  </r>
  <r>
    <n v="203"/>
    <s v="IT91ICB2306931"/>
    <s v="03/04/2023"/>
    <n v="10000"/>
    <s v="03/05/2023"/>
    <s v="04/05/2023"/>
    <n v="10000"/>
    <x v="1"/>
    <n v="1"/>
    <n v="10000"/>
  </r>
  <r>
    <n v="204"/>
    <s v="32E"/>
    <s v="05/04/2023"/>
    <n v="1628.29"/>
    <s v="05/05/2023"/>
    <s v="04/05/2023"/>
    <n v="1371.62"/>
    <x v="1"/>
    <n v="-1"/>
    <n v="-1628.29"/>
  </r>
  <r>
    <n v="205"/>
    <s v="FATTPA 14_23"/>
    <s v="06/04/2023"/>
    <n v="720.49"/>
    <s v="10/05/2023"/>
    <s v="10/05/2023"/>
    <n v="710.65"/>
    <x v="1"/>
    <n v="0"/>
    <n v="0"/>
  </r>
  <r>
    <n v="206"/>
    <s v="159"/>
    <s v="12/04/2023"/>
    <n v="500"/>
    <s v="10/05/2023"/>
    <s v="10/05/2023"/>
    <n v="500"/>
    <x v="1"/>
    <n v="0"/>
    <n v="0"/>
  </r>
  <r>
    <n v="207"/>
    <s v="23-00072/PW"/>
    <s v="13/04/2023"/>
    <n v="760"/>
    <s v="10/05/2023"/>
    <s v="10/05/2023"/>
    <n v="760"/>
    <x v="1"/>
    <n v="0"/>
    <n v="0"/>
  </r>
  <r>
    <n v="208"/>
    <s v="1010829205"/>
    <s v="13/04/2023"/>
    <n v="347"/>
    <s v="10/05/2023"/>
    <s v="10/05/2023"/>
    <n v="347"/>
    <x v="1"/>
    <n v="0"/>
    <n v="0"/>
  </r>
  <r>
    <n v="209"/>
    <s v="7X01676499"/>
    <s v="12/04/2023"/>
    <n v="896.74"/>
    <s v="12/05/2023"/>
    <s v="12/05/2023"/>
    <n v="896.74"/>
    <x v="1"/>
    <n v="0"/>
    <n v="0"/>
  </r>
  <r>
    <n v="210"/>
    <s v="42/FATT_EL"/>
    <s v="13/04/2023"/>
    <n v="16314.21"/>
    <s v="10/05/2023"/>
    <s v="17/05/2023"/>
    <n v="16314.21"/>
    <x v="1"/>
    <n v="7"/>
    <n v="114199.47"/>
  </r>
  <r>
    <n v="211"/>
    <s v="01S620232181001645"/>
    <s v="17/04/2023"/>
    <n v="139.19999999999999"/>
    <s v="17/05/2023"/>
    <s v="19/05/2023"/>
    <n v="139.19999999999999"/>
    <x v="1"/>
    <n v="2"/>
    <n v="278.39999999999998"/>
  </r>
  <r>
    <n v="212"/>
    <s v="N80242"/>
    <s v="31/03/2023"/>
    <n v="374.26"/>
    <s v="12/06/2023"/>
    <s v="19/05/2023"/>
    <n v="374.26"/>
    <x v="1"/>
    <n v="-24"/>
    <n v="-8982.24"/>
  </r>
  <r>
    <n v="213"/>
    <s v="H42246"/>
    <s v="30/04/2023"/>
    <n v="430.82"/>
    <s v="03/06/2023"/>
    <s v="19/05/2023"/>
    <n v="430.82"/>
    <x v="1"/>
    <n v="-15"/>
    <n v="-6462.3"/>
  </r>
  <r>
    <n v="214"/>
    <s v="H42200"/>
    <s v="31/03/2023"/>
    <n v="262.44"/>
    <s v="05/05/2023"/>
    <s v="19/05/2023"/>
    <n v="262.44"/>
    <x v="1"/>
    <n v="14"/>
    <n v="3674.16"/>
  </r>
  <r>
    <n v="215"/>
    <s v="T10434"/>
    <s v="31/03/2023"/>
    <n v="4073.64"/>
    <s v="10/06/2023"/>
    <s v="19/05/2023"/>
    <n v="4073.64"/>
    <x v="1"/>
    <n v="-22"/>
    <n v="-89620.08"/>
  </r>
  <r>
    <n v="216"/>
    <s v="N80142"/>
    <s v="28/02/2023"/>
    <n v="3570.03"/>
    <s v="26/05/2023"/>
    <s v="19/05/2023"/>
    <n v="3570.03"/>
    <x v="1"/>
    <n v="-7"/>
    <n v="-24990.210000000003"/>
  </r>
  <r>
    <n v="217"/>
    <s v="T06464"/>
    <s v="28/02/2023"/>
    <n v="3629.24"/>
    <s v="11/05/2023"/>
    <s v="19/05/2023"/>
    <n v="3629.24"/>
    <x v="1"/>
    <n v="8"/>
    <n v="29033.919999999998"/>
  </r>
  <r>
    <n v="218"/>
    <s v="N80250"/>
    <s v="31/03/2023"/>
    <n v="56.56"/>
    <s v="17/05/2023"/>
    <s v="19/05/2023"/>
    <n v="56.56"/>
    <x v="1"/>
    <n v="2"/>
    <n v="113.12"/>
  </r>
  <r>
    <n v="219"/>
    <s v="H42170"/>
    <s v="31/03/2023"/>
    <n v="999"/>
    <s v="04/05/2023"/>
    <s v="19/05/2023"/>
    <n v="999"/>
    <x v="1"/>
    <n v="15"/>
    <n v="14985"/>
  </r>
  <r>
    <n v="220"/>
    <s v="186/2023 FPA"/>
    <s v="22/03/2023"/>
    <n v="1276"/>
    <s v="22/04/2023"/>
    <s v="23/05/2023"/>
    <n v="1276"/>
    <x v="1"/>
    <n v="31"/>
    <n v="39556"/>
  </r>
  <r>
    <n v="221"/>
    <s v="5/2023"/>
    <s v="23/05/2023"/>
    <n v="191358.68"/>
    <s v="23/06/2023"/>
    <s v="24/05/2023"/>
    <n v="191358.68"/>
    <x v="1"/>
    <n v="-30"/>
    <n v="-5740760.3999999994"/>
  </r>
  <r>
    <n v="222"/>
    <s v="PAE0014930"/>
    <s v="30/04/2023"/>
    <n v="226.94"/>
    <s v="31/05/2023"/>
    <s v="31/05/2023"/>
    <n v="226.94"/>
    <x v="1"/>
    <n v="0"/>
    <n v="0"/>
  </r>
  <r>
    <n v="223"/>
    <s v="IEN2023020334366"/>
    <s v="28/04/2023"/>
    <n v="731.85"/>
    <s v="31/5/2023"/>
    <s v="31/05/2023"/>
    <n v="731.85"/>
    <x v="1"/>
    <n v="0"/>
    <n v="0"/>
  </r>
  <r>
    <n v="224"/>
    <s v="348295686"/>
    <s v="02/05/2023"/>
    <n v="41.48"/>
    <s v="02/06/2023"/>
    <s v="31/05/2023"/>
    <n v="41.48"/>
    <x v="1"/>
    <n v="-2"/>
    <n v="-82.96"/>
  </r>
  <r>
    <n v="225"/>
    <s v="1010233500000286"/>
    <s v="26/04/2023"/>
    <n v="15.2"/>
    <s v="31/05/2023"/>
    <s v="01/06/2023"/>
    <n v="15.2"/>
    <x v="1"/>
    <n v="1"/>
    <n v="15.2"/>
  </r>
  <r>
    <n v="226"/>
    <s v="4965"/>
    <s v="27/03/2023"/>
    <n v="300"/>
    <s v="31/05/2023"/>
    <s v="01/06/2023"/>
    <n v="300"/>
    <x v="1"/>
    <n v="1"/>
    <n v="300"/>
  </r>
  <r>
    <n v="227"/>
    <s v="FATTPA 19_23"/>
    <s v="04/05/2023"/>
    <n v="183.61"/>
    <s v="31/05/2023"/>
    <s v="01/06/2023"/>
    <n v="183.61"/>
    <x v="1"/>
    <n v="1"/>
    <n v="183.61"/>
  </r>
  <r>
    <n v="228"/>
    <s v="1010233500000288"/>
    <s v="26/04/2023"/>
    <n v="7514.4"/>
    <s v="26/05/2023"/>
    <s v="01/06/2023"/>
    <n v="7514.4"/>
    <x v="1"/>
    <n v="6"/>
    <n v="45086.399999999994"/>
  </r>
  <r>
    <n v="229"/>
    <s v="0012002254"/>
    <s v="26/04/2023"/>
    <n v="260"/>
    <s v="31/05/2023"/>
    <s v="01/06/2023"/>
    <n v="260"/>
    <x v="1"/>
    <n v="1"/>
    <n v="260"/>
  </r>
  <r>
    <n v="230"/>
    <s v="71PA"/>
    <s v="30/04/2023"/>
    <n v="1504.25"/>
    <s v="31/05/2023"/>
    <s v="01/06/2023"/>
    <n v="1504.25"/>
    <x v="1"/>
    <n v="1"/>
    <n v="1504.25"/>
  </r>
  <r>
    <n v="231"/>
    <s v="1047"/>
    <s v="04/05/2023"/>
    <n v="454"/>
    <s v="31/05/2023"/>
    <s v="01/06/2023"/>
    <n v="454"/>
    <x v="1"/>
    <n v="1"/>
    <n v="454"/>
  </r>
  <r>
    <n v="232"/>
    <s v="2023V00212"/>
    <s v="30/04/2023"/>
    <n v="290"/>
    <s v="31/05/2023"/>
    <s v="01/06/2023"/>
    <n v="290"/>
    <x v="1"/>
    <n v="1"/>
    <n v="290"/>
  </r>
  <r>
    <n v="233"/>
    <s v="31/FE"/>
    <s v="20/04/2023"/>
    <n v="2625"/>
    <s v="20/05/2023"/>
    <s v="01/06/2023"/>
    <n v="2405"/>
    <x v="1"/>
    <n v="12"/>
    <n v="31500"/>
  </r>
  <r>
    <n v="234"/>
    <s v="2023321013962"/>
    <s v="01/05/2023"/>
    <n v="690"/>
    <s v="31/05/2023"/>
    <s v="01/06/2023"/>
    <n v="690"/>
    <x v="1"/>
    <n v="1"/>
    <n v="690"/>
  </r>
  <r>
    <n v="235"/>
    <s v="23-00082/PW"/>
    <s v="30/04/2023"/>
    <n v="684"/>
    <s v="31/05/2023"/>
    <s v="01/06/2023"/>
    <n v="684"/>
    <x v="1"/>
    <n v="1"/>
    <n v="684"/>
  </r>
  <r>
    <n v="236"/>
    <s v="1010231500004039"/>
    <s v="30/04/2023"/>
    <n v="188"/>
    <s v="30/05/2023"/>
    <s v="01/06/2023"/>
    <n v="188"/>
    <x v="1"/>
    <n v="2"/>
    <n v="376"/>
  </r>
  <r>
    <n v="237"/>
    <s v="30/FE"/>
    <s v="20/04/2023"/>
    <n v="2520"/>
    <s v="20/5/2023"/>
    <s v="09/06/2023"/>
    <n v="2520"/>
    <x v="1"/>
    <n v="20"/>
    <n v="50400"/>
  </r>
  <r>
    <n v="238"/>
    <s v="1912/FE/2023"/>
    <s v="10/05/2023"/>
    <n v="253.33"/>
    <d v="2023-06-10T00:00:00"/>
    <s v="09/06/2023"/>
    <n v="253.33"/>
    <x v="1"/>
    <n v="-1"/>
    <n v="-253.33"/>
  </r>
  <r>
    <n v="239"/>
    <s v="230"/>
    <s v="12/05/2023"/>
    <n v="2695"/>
    <s v="10/06/2023"/>
    <s v="09/06/2023"/>
    <n v="2695"/>
    <x v="1"/>
    <n v="-1"/>
    <n v="-2695"/>
  </r>
  <r>
    <n v="240"/>
    <s v="2/33"/>
    <s v="19/05/2023"/>
    <n v="1289.1099999999999"/>
    <s v="05/06/2023"/>
    <s v="09/06/2023"/>
    <n v="1085.9100000000001"/>
    <x v="1"/>
    <n v="4"/>
    <n v="5156.4399999999996"/>
  </r>
  <r>
    <n v="241"/>
    <s v="FATTPA 48_23"/>
    <s v="26/05/2023"/>
    <n v="271.38"/>
    <s v="05/06/2023"/>
    <s v="09/06/2023"/>
    <n v="235.38"/>
    <x v="1"/>
    <n v="4"/>
    <n v="1085.52"/>
  </r>
  <r>
    <n v="242"/>
    <s v="FATTPA 49_23"/>
    <s v="26/05/2023"/>
    <n v="5176.7"/>
    <s v="26/06/2023"/>
    <s v="09/06/2023"/>
    <n v="4360.7"/>
    <x v="1"/>
    <n v="-17"/>
    <n v="-88003.9"/>
  </r>
  <r>
    <n v="243"/>
    <s v="FATTPA 51_23"/>
    <s v="26/05/2023"/>
    <n v="1141.92"/>
    <s v="05/06/2023"/>
    <s v="09/06/2023"/>
    <n v="961.92"/>
    <x v="1"/>
    <n v="4"/>
    <n v="4567.68"/>
  </r>
  <r>
    <n v="244"/>
    <s v="FATTPA 52_23"/>
    <s v="26/05/2023"/>
    <n v="317.2"/>
    <s v="05/06/2023"/>
    <s v="09/06/2023"/>
    <n v="267.2"/>
    <x v="1"/>
    <n v="4"/>
    <n v="1268.8"/>
  </r>
  <r>
    <n v="245"/>
    <s v="FATTPA 53_23"/>
    <s v="26/05/2023"/>
    <n v="2727.92"/>
    <s v="05/06/2023"/>
    <s v="09/06/2023"/>
    <n v="2297.92"/>
    <x v="1"/>
    <n v="4"/>
    <n v="10911.68"/>
  </r>
  <r>
    <n v="246"/>
    <s v="FATTPA 54_23"/>
    <s v="26/05/2023"/>
    <n v="207.35"/>
    <s v="05/06/2023"/>
    <s v="09/06/2023"/>
    <n v="187.35"/>
    <x v="1"/>
    <n v="4"/>
    <n v="829.4"/>
  </r>
  <r>
    <n v="247"/>
    <s v="FATTPA 55_23"/>
    <s v="26/05/2023"/>
    <n v="17213.2"/>
    <s v="05/06/2023"/>
    <s v="09/06/2023"/>
    <n v="14499.9"/>
    <x v="1"/>
    <n v="4"/>
    <n v="68852.800000000003"/>
  </r>
  <r>
    <n v="248"/>
    <s v="FATTPA 50_23"/>
    <s v="26/05/2023"/>
    <n v="570.96"/>
    <s v="05/06/2023"/>
    <s v="09/06/2023"/>
    <n v="480.96"/>
    <x v="1"/>
    <n v="4"/>
    <n v="2283.84"/>
  </r>
  <r>
    <n v="249"/>
    <s v="96/23"/>
    <s v="08/05/2023"/>
    <n v="2400.0300000000002"/>
    <s v="10/06/2023"/>
    <s v="09/06/2023"/>
    <n v="2400.0300000000002"/>
    <x v="1"/>
    <n v="-1"/>
    <n v="-2400.0300000000002"/>
  </r>
  <r>
    <n v="250"/>
    <s v="2/34"/>
    <s v="19/05/2023"/>
    <n v="271.38"/>
    <s v="05/06/2023"/>
    <s v="09/06/2023"/>
    <n v="235.38"/>
    <x v="1"/>
    <n v="4"/>
    <n v="1085.52"/>
  </r>
  <r>
    <n v="251"/>
    <s v="01S620232181002265"/>
    <s v="15/05/2023"/>
    <n v="124.8"/>
    <s v="15/06/2023"/>
    <s v="16/06/2023"/>
    <n v="124.8"/>
    <x v="1"/>
    <n v="1"/>
    <n v="124.8"/>
  </r>
  <r>
    <n v="252"/>
    <s v="100"/>
    <s v="20/05/2023"/>
    <n v="1865"/>
    <s v="20/06/2023"/>
    <s v="22/06/2023"/>
    <n v="1865"/>
    <x v="1"/>
    <n v="2"/>
    <n v="3730"/>
  </r>
  <r>
    <n v="253"/>
    <s v="412306827161"/>
    <s v="18/05/2023"/>
    <n v="1502.81"/>
    <s v="17/06/2023"/>
    <s v="22/06/2023"/>
    <n v="1502.81"/>
    <x v="1"/>
    <n v="5"/>
    <n v="7514.0499999999993"/>
  </r>
  <r>
    <n v="254"/>
    <s v="1023122141"/>
    <s v="08/05/2023"/>
    <n v="1870.99"/>
    <s v="10/06/2023"/>
    <s v="22/06/2023"/>
    <n v="1870.99"/>
    <x v="1"/>
    <n v="12"/>
    <n v="22451.88"/>
  </r>
  <r>
    <n v="255"/>
    <s v="1023132856"/>
    <s v="18/05/2023"/>
    <n v="390.16"/>
    <s v="20/06/2023"/>
    <s v="22/06/2023"/>
    <n v="390.16"/>
    <x v="1"/>
    <n v="2"/>
    <n v="780.32"/>
  </r>
  <r>
    <n v="256"/>
    <s v="IIT2309189"/>
    <s v="22/05/2023"/>
    <n v="13913.98"/>
    <s v="20/06/2023"/>
    <s v="22/06/2023"/>
    <n v="13913.98"/>
    <x v="1"/>
    <n v="2"/>
    <n v="27827.96"/>
  </r>
  <r>
    <n v="257"/>
    <s v="IIT2309190"/>
    <s v="22/05/2023"/>
    <n v="9475.23"/>
    <s v="20/06/2023"/>
    <s v="22/06/2023"/>
    <n v="9475.23"/>
    <x v="1"/>
    <n v="2"/>
    <n v="18950.46"/>
  </r>
  <r>
    <n v="258"/>
    <s v="IT91ICB2310936"/>
    <s v="05/05/2023"/>
    <n v="10000"/>
    <s v="30/06/2023"/>
    <s v="22/06/2023"/>
    <n v="10000"/>
    <x v="1"/>
    <n v="-8"/>
    <n v="-80000"/>
  </r>
  <r>
    <n v="259"/>
    <s v="2332000001"/>
    <s v="02/05/2023"/>
    <n v="3000"/>
    <s v="02/06/2023"/>
    <s v="22/06/2023"/>
    <n v="3000"/>
    <x v="1"/>
    <n v="20"/>
    <n v="60000"/>
  </r>
  <r>
    <n v="260"/>
    <s v="15/2023"/>
    <s v="30/05/2023"/>
    <n v="260"/>
    <s v="30/06/2023"/>
    <s v="22/06/2023"/>
    <n v="222.5"/>
    <x v="1"/>
    <n v="-8"/>
    <n v="-2080"/>
  </r>
  <r>
    <n v="261"/>
    <s v="V0-83761"/>
    <s v="05/06/2023"/>
    <n v="3082.74"/>
    <s v="08/07/2023"/>
    <s v="23/06/2023"/>
    <n v="3082.74"/>
    <x v="1"/>
    <n v="-15"/>
    <n v="-46241.1"/>
  </r>
  <r>
    <n v="262"/>
    <s v="V0-67108"/>
    <s v="03/05/2023"/>
    <n v="3512.49"/>
    <s v="05/06/2023"/>
    <s v="23/06/2023"/>
    <n v="3512.49"/>
    <x v="1"/>
    <n v="18"/>
    <n v="63224.819999999992"/>
  </r>
  <r>
    <n v="263"/>
    <s v="3301000260-1226"/>
    <s v="06/06/2023"/>
    <n v="81510.22"/>
    <s v="06/07/2023"/>
    <s v="28/06/2023"/>
    <n v="81510.22"/>
    <x v="1"/>
    <n v="-8"/>
    <n v="-652081.76"/>
  </r>
  <r>
    <n v="264"/>
    <s v="6662505868"/>
    <s v="30/05/2023"/>
    <n v="84.46"/>
    <s v="30/06/2023"/>
    <s v="28/06/2023"/>
    <n v="84.46"/>
    <x v="1"/>
    <n v="-2"/>
    <n v="-168.92"/>
  </r>
  <r>
    <n v="265"/>
    <s v="166/0"/>
    <s v="01/06/2023"/>
    <n v="1400"/>
    <s v="30/06/2023"/>
    <s v="28/06/2023"/>
    <n v="1400"/>
    <x v="1"/>
    <n v="-2"/>
    <n v="-2800"/>
  </r>
  <r>
    <n v="266"/>
    <s v="6662505869"/>
    <s v="30/05/2023"/>
    <n v="22622.49"/>
    <s v="30/06/2023"/>
    <s v="28/06/2023"/>
    <n v="22622.49"/>
    <x v="1"/>
    <n v="-2"/>
    <n v="-45244.98"/>
  </r>
  <r>
    <n v="267"/>
    <s v="57E"/>
    <s v="31/05/2023"/>
    <n v="1628.29"/>
    <s v="30/06/2023"/>
    <s v="28/06/2023"/>
    <n v="1371.62"/>
    <x v="1"/>
    <n v="-2"/>
    <n v="-3256.58"/>
  </r>
  <r>
    <n v="268"/>
    <s v="109PA"/>
    <s v="31/05/2023"/>
    <n v="1504.25"/>
    <s v="30/06/2023"/>
    <s v="30/06/2023"/>
    <n v="1504.25"/>
    <x v="1"/>
    <n v="0"/>
    <n v="0"/>
  </r>
  <r>
    <n v="269"/>
    <s v="2023/150M"/>
    <s v="31/05/2023"/>
    <n v="40"/>
    <s v="30/06/2023"/>
    <s v="30/06/2023"/>
    <n v="40"/>
    <x v="1"/>
    <n v="0"/>
    <n v="0"/>
  </r>
  <r>
    <n v="270"/>
    <s v="7004"/>
    <s v="04/05/2023"/>
    <n v="300"/>
    <s v="30/06/2023"/>
    <s v="30/06/2023"/>
    <n v="300"/>
    <x v="1"/>
    <n v="0"/>
    <n v="0"/>
  </r>
  <r>
    <n v="271"/>
    <s v="710"/>
    <s v="09/06/2023"/>
    <n v="149.46"/>
    <s v="09/07/2023"/>
    <s v="30/06/2023"/>
    <n v="149.46"/>
    <x v="1"/>
    <n v="-9"/>
    <n v="-1345.14"/>
  </r>
  <r>
    <n v="272"/>
    <s v="202"/>
    <s v="01/06/2023"/>
    <n v="747.64"/>
    <s v="30/06/2023"/>
    <s v="30/06/2023"/>
    <n v="747.64"/>
    <x v="1"/>
    <n v="0"/>
    <n v="0"/>
  </r>
  <r>
    <n v="273"/>
    <s v="2023321016861"/>
    <s v="01/06/2023"/>
    <n v="690"/>
    <s v="30/06/2023"/>
    <s v="30/06/2023"/>
    <n v="690"/>
    <x v="1"/>
    <n v="0"/>
    <n v="0"/>
  </r>
  <r>
    <n v="274"/>
    <s v="FP202300000369"/>
    <s v="28/06/2023"/>
    <n v="104.64"/>
    <s v="28/06/2023"/>
    <s v="30/06/2023"/>
    <n v="1.04"/>
    <x v="1"/>
    <n v="2"/>
    <n v="209.28"/>
  </r>
  <r>
    <n v="275"/>
    <s v="484/FTV"/>
    <s v="05/06/2023"/>
    <n v="1387.5"/>
    <s v="30/06/2023"/>
    <s v="30/06/2023"/>
    <n v="1387.5"/>
    <x v="1"/>
    <n v="0"/>
    <n v="0"/>
  </r>
  <r>
    <n v="276"/>
    <s v="349279460"/>
    <s v="02/06/2023"/>
    <n v="41.48"/>
    <s v="02/07/2023"/>
    <s v="30/06/2023"/>
    <n v="41.48"/>
    <x v="1"/>
    <n v="-2"/>
    <n v="-82.96"/>
  </r>
  <r>
    <n v="277"/>
    <s v="FATTPA 23_23"/>
    <s v="05/06/2023"/>
    <n v="295.08"/>
    <s v="30/06/2023"/>
    <s v="30/06/2023"/>
    <n v="295.08"/>
    <x v="1"/>
    <n v="0"/>
    <n v="0"/>
  </r>
  <r>
    <n v="278"/>
    <s v="791 /FE"/>
    <s v="30/11/2022"/>
    <n v="10500"/>
    <d v="2023-08-03T00:00:00"/>
    <s v="04/08/2023"/>
    <n v="10500"/>
    <x v="2"/>
    <n v="1"/>
    <n v="10500"/>
  </r>
  <r>
    <n v="279"/>
    <s v="01S620232181002399"/>
    <s v="15/06/2023"/>
    <n v="160"/>
    <s v="15/07/2023"/>
    <s v="18/07/2023"/>
    <n v="160"/>
    <x v="2"/>
    <n v="3"/>
    <n v="480"/>
  </r>
  <r>
    <n v="280"/>
    <s v="51/001"/>
    <s v="22/06/2023"/>
    <n v="2600"/>
    <s v="20/07/2023"/>
    <s v="21/07/2023"/>
    <n v="2600"/>
    <x v="2"/>
    <n v="1"/>
    <n v="2600"/>
  </r>
  <r>
    <n v="281"/>
    <s v="15/PA"/>
    <s v="21/06/2023"/>
    <n v="222"/>
    <s v="21/07/2023"/>
    <s v="04/07/2023"/>
    <n v="222"/>
    <x v="2"/>
    <n v="-17"/>
    <n v="-3774"/>
  </r>
  <r>
    <n v="282"/>
    <s v="7X02624452"/>
    <s v="10/06/2023"/>
    <n v="716.68"/>
    <s v="10/07/2023"/>
    <s v="10/07/2023"/>
    <n v="716.68"/>
    <x v="2"/>
    <n v="0"/>
    <n v="0"/>
  </r>
  <r>
    <n v="283"/>
    <s v="412308045671"/>
    <s v="09/06/2023"/>
    <n v="1350.17"/>
    <s v="10/07/2023"/>
    <s v="14/07/2023"/>
    <n v="1350.17"/>
    <x v="2"/>
    <n v="4"/>
    <n v="5400.68"/>
  </r>
  <r>
    <n v="284"/>
    <s v="PA202300021"/>
    <s v="31/05/2023"/>
    <n v="4688.25"/>
    <d v="2023-07-12T00:00:00"/>
    <s v="21/07/2023"/>
    <n v="4688.25"/>
    <x v="2"/>
    <n v="9"/>
    <n v="42194.25"/>
  </r>
  <r>
    <n v="285"/>
    <s v="2023/186M"/>
    <s v="30/06/2023"/>
    <n v="65"/>
    <s v="31/07/2023"/>
    <s v="31/07/2023"/>
    <n v="65"/>
    <x v="2"/>
    <n v="0"/>
    <n v="0"/>
  </r>
  <r>
    <n v="286"/>
    <s v="0012003430"/>
    <s v="21/06/2023"/>
    <n v="260"/>
    <s v="20/07/2023"/>
    <s v="21/07/2023"/>
    <n v="260"/>
    <x v="2"/>
    <n v="1"/>
    <n v="260"/>
  </r>
  <r>
    <n v="287"/>
    <s v="1010231000049004"/>
    <s v="30/06/2023"/>
    <n v="125.6"/>
    <s v="31/07/2023"/>
    <s v="31/07/2023"/>
    <n v="125.6"/>
    <x v="2"/>
    <n v="0"/>
    <n v="0"/>
  </r>
  <r>
    <n v="288"/>
    <s v="1010231000049006"/>
    <s v="30/06/2023"/>
    <n v="563.5"/>
    <s v="31/07/2023"/>
    <s v="31/07/2023"/>
    <n v="563.5"/>
    <x v="2"/>
    <n v="0"/>
    <n v="0"/>
  </r>
  <r>
    <n v="289"/>
    <s v="2473/FE/2023"/>
    <s v="11/07/2023"/>
    <n v="24.01"/>
    <s v="10/08/2023"/>
    <s v="10/08/2023"/>
    <n v="24.01"/>
    <x v="2"/>
    <n v="0"/>
    <n v="0"/>
  </r>
  <r>
    <n v="290"/>
    <s v="01S620232181002576"/>
    <s v="17/07/2023"/>
    <n v="100.8"/>
    <s v="17/08/2023"/>
    <s v="18/08/2023"/>
    <n v="100.8"/>
    <x v="2"/>
    <n v="1"/>
    <n v="100.8"/>
  </r>
  <r>
    <n v="291"/>
    <s v="125PA"/>
    <s v="30/06/2023"/>
    <n v="1504.25"/>
    <s v="31/07/2023"/>
    <s v="31/07/2023"/>
    <n v="1504.25"/>
    <x v="2"/>
    <n v="0"/>
    <n v="0"/>
  </r>
  <r>
    <n v="292"/>
    <s v="2/2"/>
    <s v="10/07/2023"/>
    <n v="120"/>
    <s v="10/08/2023"/>
    <s v="10/08/2023"/>
    <n v="120"/>
    <x v="2"/>
    <n v="0"/>
    <n v="0"/>
  </r>
  <r>
    <n v="293"/>
    <s v="PAE0026135"/>
    <s v="30/06/2023"/>
    <n v="213.46"/>
    <s v="31/07/2023"/>
    <s v="31/07/2023"/>
    <n v="213.46"/>
    <x v="2"/>
    <n v="0"/>
    <n v="0"/>
  </r>
  <r>
    <n v="294"/>
    <s v="6/2023"/>
    <s v="19/07/2023"/>
    <n v="81750"/>
    <s v="19/08/2023"/>
    <s v="27/07/2023"/>
    <n v="81750"/>
    <x v="2"/>
    <n v="-23"/>
    <n v="-1880250"/>
  </r>
  <r>
    <n v="295"/>
    <s v="23-00129/PW"/>
    <s v="13/07/2023"/>
    <n v="380"/>
    <s v="10/08/2023"/>
    <s v="31/07/2023"/>
    <n v="380"/>
    <x v="2"/>
    <n v="-10"/>
    <n v="-3800"/>
  </r>
  <r>
    <n v="296"/>
    <s v="FATTPA 5_23"/>
    <s v="14/07/2023"/>
    <n v="350"/>
    <s v="10/08/2023"/>
    <s v="10/08/2023"/>
    <n v="350"/>
    <x v="2"/>
    <n v="0"/>
    <n v="0"/>
  </r>
  <r>
    <n v="297"/>
    <s v="2023321019686"/>
    <s v="01/07/2023"/>
    <n v="690"/>
    <s v="31/07/2023"/>
    <s v="31/07/2023"/>
    <n v="690"/>
    <x v="2"/>
    <n v="0"/>
    <n v="0"/>
  </r>
  <r>
    <n v="298"/>
    <s v="0760"/>
    <s v="12/07/2023"/>
    <n v="800"/>
    <s v="10/08/2023"/>
    <s v="10/08/2023"/>
    <n v="800"/>
    <x v="2"/>
    <n v="0"/>
    <n v="0"/>
  </r>
  <r>
    <n v="299"/>
    <s v="IT91ICB2316210"/>
    <s v="28/06/2023"/>
    <n v="3000"/>
    <s v="28/07/2023"/>
    <s v="02/08/2023"/>
    <n v="3000"/>
    <x v="2"/>
    <n v="5"/>
    <n v="15000"/>
  </r>
  <r>
    <n v="300"/>
    <s v="FATTPA 7_23"/>
    <s v="13/07/2023"/>
    <n v="8500"/>
    <s v="13/08/2023"/>
    <s v="02/08/2023"/>
    <n v="8500"/>
    <x v="2"/>
    <n v="-11"/>
    <n v="-93500"/>
  </r>
  <r>
    <n v="301"/>
    <s v="3301000309-1226"/>
    <s v="06/07/2023"/>
    <n v="4998.62"/>
    <s v="31/07/2023"/>
    <s v="02/08/2023"/>
    <n v="4998.62"/>
    <x v="2"/>
    <n v="2"/>
    <n v="9997.24"/>
  </r>
  <r>
    <n v="302"/>
    <s v="2/59"/>
    <s v="26/07/2023"/>
    <n v="2441.23"/>
    <d v="2023-08-26T00:00:00"/>
    <s v="04/08/2023"/>
    <n v="2063.1999999999998"/>
    <x v="2"/>
    <n v="-22"/>
    <n v="-53707.06"/>
  </r>
  <r>
    <n v="303"/>
    <s v="584"/>
    <s v="24/07/2023"/>
    <n v="87.5"/>
    <s v="31/08/2023"/>
    <s v="31/08/2023"/>
    <n v="87.5"/>
    <x v="2"/>
    <n v="0"/>
    <n v="0"/>
  </r>
  <r>
    <n v="304"/>
    <s v="15"/>
    <s v="13/07/2023"/>
    <n v="5328.96"/>
    <d v="2023-08-13T00:00:00"/>
    <s v="04/08/2023"/>
    <n v="4488.96"/>
    <x v="2"/>
    <n v="-9"/>
    <n v="-47960.639999999999"/>
  </r>
  <r>
    <n v="305"/>
    <s v="599/FTV"/>
    <s v="24/07/2023"/>
    <n v="220"/>
    <s v="31/08/2023"/>
    <s v="31/08/2023"/>
    <n v="220"/>
    <x v="2"/>
    <n v="0"/>
    <n v="0"/>
  </r>
  <r>
    <n v="306"/>
    <s v="1010848419"/>
    <s v="24/07/2023"/>
    <n v="347"/>
    <s v="31/08/2023"/>
    <s v="31/08/2023"/>
    <n v="347"/>
    <x v="2"/>
    <n v="0"/>
    <n v="0"/>
  </r>
  <r>
    <n v="307"/>
    <s v="N80389"/>
    <s v="31/05/2023"/>
    <n v="132.79"/>
    <s v="23/07/2023"/>
    <s v="07/07/2023"/>
    <n v="132.79"/>
    <x v="2"/>
    <n v="-16"/>
    <n v="-2124.64"/>
  </r>
  <r>
    <n v="308"/>
    <s v="H42342"/>
    <s v="31/05/2023"/>
    <n v="93.59"/>
    <s v="02/07/2023"/>
    <s v="07/07/2023"/>
    <n v="93.59"/>
    <x v="2"/>
    <n v="5"/>
    <n v="467.95000000000005"/>
  </r>
  <r>
    <n v="309"/>
    <s v="T15369"/>
    <s v="30/04/2023"/>
    <n v="3846.69"/>
    <s v="20/06/2023"/>
    <s v="07/07/2023"/>
    <n v="3846.69"/>
    <x v="2"/>
    <n v="17"/>
    <n v="65393.73"/>
  </r>
  <r>
    <n v="310"/>
    <s v="T14685"/>
    <s v="30/04/2023"/>
    <n v="1389"/>
    <s v="20/06/2023"/>
    <s v="07/07/2023"/>
    <n v="1389"/>
    <x v="2"/>
    <n v="17"/>
    <n v="23613"/>
  </r>
  <r>
    <n v="311"/>
    <s v="FATTPA 68_23"/>
    <s v="01/08/2023"/>
    <n v="3283.02"/>
    <s v="01/09/2023"/>
    <s v="04/08/2023"/>
    <n v="2765.52"/>
    <x v="2"/>
    <n v="-28"/>
    <n v="-91924.56"/>
  </r>
  <r>
    <n v="312"/>
    <s v="FATTPA 70_23"/>
    <s v="01/08/2023"/>
    <n v="317.2"/>
    <s v="01/08/2023"/>
    <s v="04/08/2023"/>
    <n v="267.2"/>
    <x v="2"/>
    <n v="3"/>
    <n v="951.59999999999991"/>
  </r>
  <r>
    <n v="313"/>
    <s v="FATTPA 71_23"/>
    <s v="01/08/2023"/>
    <n v="507.52"/>
    <s v="01/09/2023"/>
    <s v="04/08/2023"/>
    <n v="427.52"/>
    <x v="2"/>
    <n v="-28"/>
    <n v="-14210.56"/>
  </r>
  <r>
    <n v="314"/>
    <s v="FATTPA 67_23"/>
    <s v="01/08/2023"/>
    <n v="18754.599999999999"/>
    <s v="01/09/2023"/>
    <s v="04/08/2023"/>
    <n v="15916.6"/>
    <x v="2"/>
    <n v="-28"/>
    <n v="-525128.79999999993"/>
  </r>
  <r>
    <n v="315"/>
    <s v="FATTPA 29_23"/>
    <s v="04/08/2023"/>
    <n v="790.16"/>
    <s v="31/08/2023"/>
    <s v="31/08/2023"/>
    <n v="790.16"/>
    <x v="2"/>
    <n v="0"/>
    <n v="0"/>
  </r>
  <r>
    <n v="316"/>
    <s v="1010231500006214"/>
    <s v="21/07/2023"/>
    <n v="4.5"/>
    <s v="31/08/2023"/>
    <s v="31/08/2023"/>
    <n v="4.5"/>
    <x v="2"/>
    <n v="0"/>
    <n v="0"/>
  </r>
  <r>
    <n v="317"/>
    <s v="1010231500005803"/>
    <s v="30/06/2023"/>
    <n v="558"/>
    <s v="31/08/2023"/>
    <s v="31/08/2023"/>
    <n v="558"/>
    <x v="2"/>
    <n v="0"/>
    <n v="0"/>
  </r>
  <r>
    <n v="318"/>
    <s v="1010231500006778"/>
    <s v="31/07/2023"/>
    <n v="1183.5"/>
    <s v="31/08/2023"/>
    <s v="31/08/2023"/>
    <n v="1183.5"/>
    <x v="2"/>
    <n v="0"/>
    <n v="0"/>
  </r>
  <r>
    <n v="319"/>
    <s v="8650"/>
    <s v="29/05/2023"/>
    <n v="300"/>
    <s v="31/08/2023"/>
    <s v="31/08/2023"/>
    <n v="300"/>
    <x v="2"/>
    <n v="0"/>
    <n v="0"/>
  </r>
  <r>
    <n v="320"/>
    <s v="5/PA"/>
    <s v="04/08/2023"/>
    <n v="9588"/>
    <s v="29/08/2023"/>
    <s v="29/08/2023"/>
    <n v="9588"/>
    <x v="2"/>
    <n v="0"/>
    <n v="0"/>
  </r>
  <r>
    <n v="321"/>
    <s v="412310142160"/>
    <s v="08/07/2023"/>
    <n v="1410.28"/>
    <s v="07/08/2023"/>
    <s v="09/08/2023"/>
    <n v="1410.28"/>
    <x v="2"/>
    <n v="2"/>
    <n v="2820.56"/>
  </r>
  <r>
    <n v="322"/>
    <s v="158PA"/>
    <s v="31/07/2023"/>
    <n v="1504.25"/>
    <s v="31/08/2023"/>
    <s v="31/08/2023"/>
    <n v="1504.25"/>
    <x v="2"/>
    <n v="0"/>
    <n v="0"/>
  </r>
  <r>
    <n v="323"/>
    <s v="23-0720"/>
    <s v="02/08/2023"/>
    <n v="1264"/>
    <s v="31/08/2023"/>
    <s v="31/08/2023"/>
    <n v="1264"/>
    <x v="2"/>
    <n v="0"/>
    <n v="0"/>
  </r>
  <r>
    <n v="324"/>
    <s v="FATTPA 66_23"/>
    <s v="01/08/2023"/>
    <n v="6394.75"/>
    <s v="01/09/2023"/>
    <s v="07/09/2023"/>
    <n v="5386.75"/>
    <x v="2"/>
    <n v="6"/>
    <n v="38368.5"/>
  </r>
  <r>
    <n v="325"/>
    <s v="FATTPA 65_23"/>
    <s v="01/08/2023"/>
    <n v="678.46"/>
    <s v="01/09/2023"/>
    <s v="07/09/2023"/>
    <n v="588.46"/>
    <x v="2"/>
    <n v="6"/>
    <n v="4070.76"/>
  </r>
  <r>
    <n v="326"/>
    <s v="V0-115642"/>
    <s v="02/08/2023"/>
    <n v="1157.46"/>
    <s v="04/09/2023"/>
    <s v="06/09/2023"/>
    <n v="1157.46"/>
    <x v="2"/>
    <n v="2"/>
    <n v="2314.92"/>
  </r>
  <r>
    <n v="327"/>
    <s v="H42413"/>
    <s v="30/06/2023"/>
    <n v="3894"/>
    <s v="05/08/2023"/>
    <s v="04/08/2023"/>
    <n v="3894"/>
    <x v="2"/>
    <n v="-1"/>
    <n v="-3894"/>
  </r>
  <r>
    <n v="328"/>
    <s v="T25850"/>
    <s v="30/06/2023"/>
    <n v="5886.87"/>
    <s v="25/08/2023"/>
    <s v="04/08/2023"/>
    <n v="5886.87"/>
    <x v="2"/>
    <n v="-21"/>
    <n v="-123624.27"/>
  </r>
  <r>
    <n v="329"/>
    <s v="N80381"/>
    <s v="31/05/2023"/>
    <n v="3229.18"/>
    <s v="04/08/2023"/>
    <s v="04/08/2023"/>
    <n v="3229.18"/>
    <x v="2"/>
    <n v="0"/>
    <n v="0"/>
  </r>
  <r>
    <n v="330"/>
    <s v="N80449"/>
    <s v="30/06/2023"/>
    <n v="587.25"/>
    <s v="26/08/2023"/>
    <s v="04/08/2023"/>
    <n v="587.25"/>
    <x v="2"/>
    <n v="-22"/>
    <n v="-12919.5"/>
  </r>
  <r>
    <n v="331"/>
    <s v="E86014"/>
    <s v="30/06/2023"/>
    <n v="30"/>
    <s v="25/08/2023"/>
    <s v="04/08/2023"/>
    <n v="30"/>
    <x v="2"/>
    <n v="-21"/>
    <n v="-630"/>
  </r>
  <r>
    <n v="332"/>
    <s v="V0-99687"/>
    <s v="04/07/2023"/>
    <n v="3271.83"/>
    <s v="06/08/2023"/>
    <s v="04/08/2023"/>
    <n v="3271.83"/>
    <x v="2"/>
    <n v="-2"/>
    <n v="-6543.66"/>
  </r>
  <r>
    <n v="333"/>
    <s v="IEN2023036562506"/>
    <s v="31/07/2023"/>
    <n v="219.45"/>
    <d v="2023-08-31T00:00:00"/>
    <s v="31/08/2023"/>
    <n v="219.45"/>
    <x v="2"/>
    <n v="0"/>
    <n v="0"/>
  </r>
  <r>
    <n v="334"/>
    <s v="228/0"/>
    <s v="01/08/2023"/>
    <n v="1400"/>
    <s v="01/09/2023"/>
    <s v="07/09/2023"/>
    <n v="1400"/>
    <x v="2"/>
    <n v="6"/>
    <n v="8400"/>
  </r>
  <r>
    <n v="335"/>
    <s v="78E"/>
    <s v="25/07/2023"/>
    <n v="1628.29"/>
    <s v="07/09/2023"/>
    <s v="07/09/2023"/>
    <n v="1371.62"/>
    <x v="2"/>
    <n v="0"/>
    <n v="0"/>
  </r>
  <r>
    <n v="336"/>
    <s v="3301000349-1226"/>
    <s v="04/08/2023"/>
    <n v="298.44"/>
    <s v="25/09/2023"/>
    <s v="25/09/2023"/>
    <n v="298.44"/>
    <x v="2"/>
    <n v="0"/>
    <n v="0"/>
  </r>
  <r>
    <n v="337"/>
    <s v="2023VP0000274"/>
    <s v="31/08/2023"/>
    <n v="300"/>
    <s v="30/09/2023"/>
    <s v="25/09/2023"/>
    <n v="300"/>
    <x v="2"/>
    <n v="-5"/>
    <n v="-1500"/>
  </r>
  <r>
    <n v="338"/>
    <s v="01S620232181003783"/>
    <s v="16/08/2023"/>
    <n v="172.6"/>
    <s v="15/09/2023"/>
    <s v="15/09/2023"/>
    <n v="172.6"/>
    <x v="2"/>
    <n v="0"/>
    <n v="0"/>
  </r>
  <r>
    <n v="339"/>
    <s v="1010231500007825"/>
    <s v="31/08/2023"/>
    <n v="238.5"/>
    <s v="30/09/2023"/>
    <s v="28/09/2023"/>
    <n v="238.5"/>
    <x v="2"/>
    <n v="-2"/>
    <n v="-477"/>
  </r>
  <r>
    <n v="340"/>
    <s v="3/2023"/>
    <s v="19/09/2023"/>
    <n v="1764.7"/>
    <d v="2023-10-19T00:00:00"/>
    <s v="25/09/2023"/>
    <n v="1500"/>
    <x v="2"/>
    <n v="-24"/>
    <n v="-42352.800000000003"/>
  </r>
  <r>
    <n v="341"/>
    <s v="412311894647"/>
    <s v="08/08/2023"/>
    <n v="1688.66"/>
    <s v="07/09/2023"/>
    <s v="11/09/2023"/>
    <n v="1688.66"/>
    <x v="2"/>
    <n v="4"/>
    <n v="6754.64"/>
  </r>
  <r>
    <n v="342"/>
    <s v="6662506036"/>
    <s v="28/08/2023"/>
    <n v="22427.83"/>
    <s v="28/09/2023"/>
    <s v="26/09/2023"/>
    <n v="22427.83"/>
    <x v="2"/>
    <n v="-2"/>
    <n v="-44855.66"/>
  </r>
  <r>
    <n v="343"/>
    <s v="6662506035"/>
    <s v="28/08/2023"/>
    <n v="120.1"/>
    <s v="28/09/2023"/>
    <s v="26/09/2023"/>
    <n v="120.1"/>
    <x v="2"/>
    <n v="-2"/>
    <n v="-240.2"/>
  </r>
  <r>
    <n v="344"/>
    <s v="161PA"/>
    <s v="31/08/2023"/>
    <n v="1504.25"/>
    <s v="30/09/2023"/>
    <s v="28/09/2023"/>
    <n v="1504.25"/>
    <x v="2"/>
    <n v="-2"/>
    <n v="-3008.5"/>
  </r>
  <r>
    <n v="345"/>
    <s v="2023321025623"/>
    <s v="01/09/2023"/>
    <n v="690"/>
    <s v="30/09/2023"/>
    <s v="28/09/2023"/>
    <n v="690"/>
    <x v="2"/>
    <n v="-2"/>
    <n v="-1380"/>
  </r>
  <r>
    <n v="346"/>
    <s v="619"/>
    <s v="05/09/2023"/>
    <n v="234.5"/>
    <s v="30/09/2023"/>
    <s v="28/09/2023"/>
    <n v="234.5"/>
    <x v="2"/>
    <n v="-2"/>
    <n v="-469"/>
  </r>
  <r>
    <n v="347"/>
    <s v="2252"/>
    <s v="04/09/2023"/>
    <n v="454"/>
    <s v="30/09/2023"/>
    <s v="28/09/2023"/>
    <n v="454"/>
    <x v="2"/>
    <n v="-2"/>
    <n v="-908"/>
  </r>
  <r>
    <n v="348"/>
    <s v="8/PA"/>
    <s v="25/09/2023"/>
    <n v="38706.36"/>
    <s v="25/09/2023"/>
    <s v="29/09/2023"/>
    <n v="38706.36"/>
    <x v="2"/>
    <n v="4"/>
    <n v="154825.44"/>
  </r>
  <r>
    <n v="349"/>
    <s v="F 2948/M 2023"/>
    <s v="20/09/2023"/>
    <n v="142.36000000000001"/>
    <s v="20/09/2023"/>
    <s v="30/09/2023"/>
    <n v="142.36000000000001"/>
    <x v="2"/>
    <n v="10"/>
    <n v="1423.6000000000001"/>
  </r>
  <r>
    <n v="350"/>
    <s v="20/PA"/>
    <s v="08/08/2023"/>
    <n v="180"/>
    <s v="08/09/2023"/>
    <s v="13/09/2023"/>
    <n v="180"/>
    <x v="2"/>
    <n v="5"/>
    <n v="900"/>
  </r>
  <r>
    <n v="351"/>
    <s v="23-00153/PW"/>
    <s v="16/08/2023"/>
    <n v="760"/>
    <s v="30/09/2023"/>
    <s v="28/09/2023"/>
    <n v="760"/>
    <x v="2"/>
    <n v="-2"/>
    <n v="-1520"/>
  </r>
  <r>
    <n v="352"/>
    <s v="7/PA"/>
    <s v="21/09/2023"/>
    <n v="6600"/>
    <s v="21/09/2023"/>
    <s v="26/09/2023"/>
    <n v="6600"/>
    <x v="2"/>
    <n v="5"/>
    <n v="33000"/>
  </r>
  <r>
    <n v="353"/>
    <s v="1010231500007826"/>
    <s v="31/08/2023"/>
    <n v="4.5"/>
    <s v="30/09/2023"/>
    <s v="28/09/2023"/>
    <n v="4.5"/>
    <x v="2"/>
    <n v="-2"/>
    <n v="-9"/>
  </r>
  <r>
    <n v="354"/>
    <s v="22/2023"/>
    <s v="15/06/2023"/>
    <n v="5142.5"/>
    <s v="31/07/2023"/>
    <s v="24/07/2023"/>
    <n v="5142.5"/>
    <x v="2"/>
    <n v="-7"/>
    <n v="-35997.5"/>
  </r>
  <r>
    <n v="355"/>
    <s v="2023321022798"/>
    <s v="01/08/2023"/>
    <n v="690"/>
    <s v="31/08/2023"/>
    <s v="07/09/2023"/>
    <n v="690"/>
    <x v="2"/>
    <n v="7"/>
    <n v="4830"/>
  </r>
  <r>
    <n v="356"/>
    <s v="1702"/>
    <s v="03/07/2023"/>
    <n v="454"/>
    <s v="31/07/2023"/>
    <s v="31/07/2023"/>
    <n v="454"/>
    <x v="2"/>
    <n v="0"/>
    <n v="0"/>
  </r>
  <r>
    <n v="357"/>
    <s v="W7YVJK9 F1873"/>
    <s v="03/07/2023"/>
    <n v="122.73"/>
    <s v="03/07/2023"/>
    <s v="07/07/2023"/>
    <n v="122.73"/>
    <x v="2"/>
    <n v="4"/>
    <n v="490.92"/>
  </r>
  <r>
    <n v="358"/>
    <s v="4/P.A."/>
    <s v="17/07/2023"/>
    <n v="476"/>
    <s v="10/08/2023"/>
    <s v="10/08/2023"/>
    <n v="476"/>
    <x v="2"/>
    <n v="0"/>
    <n v="0"/>
  </r>
  <r>
    <n v="359"/>
    <s v="H42326"/>
    <s v="31/05/2023"/>
    <n v="1726"/>
    <s v="02/07/2023"/>
    <s v="07/07/2023"/>
    <n v="1726"/>
    <x v="2"/>
    <n v="5"/>
    <n v="8630"/>
  </r>
  <r>
    <n v="360"/>
    <s v="N80317"/>
    <s v="30/04/2023"/>
    <n v="2888.13"/>
    <s v="19/06/2023"/>
    <s v="07/07/2023"/>
    <n v="2888.13"/>
    <x v="2"/>
    <n v="18"/>
    <n v="51986.340000000004"/>
  </r>
  <r>
    <n v="361"/>
    <s v="T20546"/>
    <s v="31/05/2023"/>
    <n v="1671.98"/>
    <s v="04/08/2023"/>
    <s v="04/08/2023"/>
    <n v="1671.98"/>
    <x v="2"/>
    <n v="0"/>
    <n v="0"/>
  </r>
  <r>
    <n v="362"/>
    <s v="H42433"/>
    <s v="30/06/2023"/>
    <n v="127"/>
    <s v="05/08/2023"/>
    <s v="04/08/2023"/>
    <n v="127"/>
    <x v="2"/>
    <n v="-1"/>
    <n v="-127"/>
  </r>
  <r>
    <n v="363"/>
    <s v="2023VP0000295"/>
    <s v="15/09/2023"/>
    <n v="12500"/>
    <s v="16/10/2023"/>
    <s v="25/09/2023"/>
    <n v="12500"/>
    <x v="2"/>
    <n v="-21"/>
    <n v="-262500"/>
  </r>
  <r>
    <n v="364"/>
    <s v="3301000305-1226"/>
    <s v="06/07/2023"/>
    <n v="31815.52"/>
    <s v="31/07/2023"/>
    <s v="02/08/2023"/>
    <n v="31815.52"/>
    <x v="2"/>
    <n v="2"/>
    <n v="63631.040000000001"/>
  </r>
  <r>
    <n v="365"/>
    <s v="68/FE"/>
    <s v="10/07/2023"/>
    <n v="335"/>
    <s v="10/08/2023"/>
    <s v="10/08/2023"/>
    <n v="335"/>
    <x v="2"/>
    <n v="0"/>
    <n v="0"/>
  </r>
  <r>
    <n v="366"/>
    <s v="0074236324"/>
    <s v="26/06/2023"/>
    <n v="162.5"/>
    <s v="31/08/2023"/>
    <s v="31/08/2023"/>
    <n v="162.5"/>
    <x v="2"/>
    <n v="0"/>
    <n v="0"/>
  </r>
  <r>
    <n v="367"/>
    <s v="01S620232181002931"/>
    <s v="18/07/2023"/>
    <n v="195.1"/>
    <s v="21/08/2023"/>
    <s v="21/08/2023"/>
    <n v="195.1"/>
    <x v="2"/>
    <n v="0"/>
    <n v="0"/>
  </r>
  <r>
    <n v="368"/>
    <s v="52/23SP"/>
    <s v="29/06/2023"/>
    <n v="1500"/>
    <s v="31/07/2023"/>
    <s v="31/07/2023"/>
    <n v="1500"/>
    <x v="2"/>
    <n v="0"/>
    <n v="0"/>
  </r>
  <r>
    <n v="369"/>
    <s v="150"/>
    <s v="26/07/2023"/>
    <n v="1256.96"/>
    <s v="26/08/2023"/>
    <s v="13/09/2023"/>
    <n v="1103.3599999999999"/>
    <x v="2"/>
    <n v="18"/>
    <n v="22625.279999999999"/>
  </r>
  <r>
    <n v="370"/>
    <s v="FATTPA 26_23"/>
    <s v="10/07/2023"/>
    <n v="155.74"/>
    <s v="10/08/2023"/>
    <s v="04/08/2023"/>
    <n v="155.74"/>
    <x v="2"/>
    <n v="-6"/>
    <n v="-934.44"/>
  </r>
  <r>
    <n v="371"/>
    <s v="FATTPA 33_23"/>
    <s v="05/09/2023"/>
    <n v="277.05"/>
    <s v="30/09/2023"/>
    <s v="28/09/2023"/>
    <n v="277.05"/>
    <x v="2"/>
    <n v="-2"/>
    <n v="-554.1"/>
  </r>
  <r>
    <n v="372"/>
    <s v="1023162313"/>
    <s v="13/06/2023"/>
    <n v="318.61"/>
    <s v="10/07/2023"/>
    <s v="10/07/2023"/>
    <n v="318.61"/>
    <x v="2"/>
    <n v="0"/>
    <n v="0"/>
  </r>
  <r>
    <n v="373"/>
    <s v="1180"/>
    <s v="28/06/2023"/>
    <n v="15002"/>
    <s v="31/07/2023"/>
    <s v="02/08/2023"/>
    <n v="15002"/>
    <x v="2"/>
    <n v="2"/>
    <n v="30004"/>
  </r>
  <r>
    <n v="374"/>
    <s v="7X03606731"/>
    <s v="10/08/2023"/>
    <n v="894.72"/>
    <s v="08/09/2023"/>
    <s v="08/09/2023"/>
    <n v="894.72"/>
    <x v="2"/>
    <n v="0"/>
    <n v="0"/>
  </r>
  <r>
    <n v="375"/>
    <s v="7/2023"/>
    <s v="07/09/2023"/>
    <n v="46956.58"/>
    <s v="07/10/2023"/>
    <s v="13/09/2023"/>
    <n v="46956.58"/>
    <x v="2"/>
    <n v="-24"/>
    <n v="-1126957.92"/>
  </r>
  <r>
    <n v="376"/>
    <s v="FATTPA 72_23"/>
    <s v="01/08/2023"/>
    <n v="21278.73"/>
    <s v="01/09/2023"/>
    <s v="07/09/2023"/>
    <n v="17924.580000000002"/>
    <x v="2"/>
    <n v="6"/>
    <n v="127672.38"/>
  </r>
  <r>
    <n v="377"/>
    <s v="FATTPA 69_23"/>
    <s v="01/08/2023"/>
    <n v="317.2"/>
    <s v="01/09/2023"/>
    <s v="04/08/2023"/>
    <n v="267.2"/>
    <x v="2"/>
    <n v="-28"/>
    <n v="-8881.6"/>
  </r>
  <r>
    <n v="378"/>
    <s v="IN-2023-530618"/>
    <s v="02/08/2023"/>
    <n v="1085.8"/>
    <d v="2023-09-02T00:00:00"/>
    <s v="31/08/2023"/>
    <n v="1085.8"/>
    <x v="3"/>
    <n v="-2"/>
    <n v="-2171.6"/>
  </r>
  <r>
    <n v="379"/>
    <s v="3301000438-1226"/>
    <s v="30/11/2022"/>
    <n v="52137.3"/>
    <s v="22/12/2023"/>
    <s v="22/12/2023"/>
    <n v="52137.3"/>
    <x v="3"/>
    <n v="0"/>
    <n v="0"/>
  </r>
  <r>
    <n v="380"/>
    <s v="3301000522-1226"/>
    <s v="15/12/2022"/>
    <n v="25103.119999999999"/>
    <s v="22/12/2023"/>
    <s v="22/12/2023"/>
    <n v="25103.119999999999"/>
    <x v="3"/>
    <n v="0"/>
    <n v="0"/>
  </r>
  <r>
    <n v="381"/>
    <s v="3301000197-1226"/>
    <s v="21/04/2023"/>
    <n v="115404.59"/>
    <s v="22/12/2023"/>
    <s v="22/12/2023"/>
    <n v="115404.59"/>
    <x v="3"/>
    <n v="0"/>
    <n v="0"/>
  </r>
  <r>
    <n v="382"/>
    <s v="302380151969"/>
    <s v="03/07/2023"/>
    <n v="4.07"/>
    <s v="22/11/2023"/>
    <s v="22/11/2023"/>
    <n v="4.07"/>
    <x v="3"/>
    <n v="0"/>
    <n v="0"/>
  </r>
  <r>
    <n v="383"/>
    <s v="01S620232181003909"/>
    <s v="15/09/2023"/>
    <n v="96.1"/>
    <s v="22/12/2023"/>
    <s v="17/10/2023"/>
    <n v="96.1"/>
    <x v="3"/>
    <n v="-66"/>
    <n v="-6342.5999999999995"/>
  </r>
  <r>
    <n v="384"/>
    <s v="412313661500"/>
    <s v="09/09/2023"/>
    <n v="1397.42"/>
    <d v="2023-10-28T00:00:00"/>
    <s v="13/10/2023"/>
    <n v="1397.42"/>
    <x v="3"/>
    <n v="-15"/>
    <n v="-20961.300000000003"/>
  </r>
  <r>
    <n v="385"/>
    <s v="100E"/>
    <s v="14/09/2023"/>
    <n v="1628.29"/>
    <d v="2023-11-05T00:00:00"/>
    <s v="19/10/2023"/>
    <n v="1371.62"/>
    <x v="3"/>
    <n v="-17"/>
    <n v="-27680.93"/>
  </r>
  <r>
    <n v="386"/>
    <s v="N80522"/>
    <s v="31/07/2023"/>
    <n v="5507.34"/>
    <s v="28/09/2023"/>
    <s v="05/10/2023"/>
    <n v="5507.34"/>
    <x v="3"/>
    <n v="7"/>
    <n v="38551.380000000005"/>
  </r>
  <r>
    <n v="387"/>
    <s v="T37106"/>
    <s v="31/08/2023"/>
    <n v="1580.95"/>
    <s v="22/12/2023"/>
    <s v="05/10/2023"/>
    <n v="1580.95"/>
    <x v="3"/>
    <n v="-78"/>
    <n v="-123314.1"/>
  </r>
  <r>
    <n v="388"/>
    <s v="H42620"/>
    <s v="31/08/2023"/>
    <n v="1095"/>
    <s v="22/12/2023"/>
    <s v="05/10/2023"/>
    <n v="1095"/>
    <x v="3"/>
    <n v="-78"/>
    <n v="-85410"/>
  </r>
  <r>
    <n v="389"/>
    <s v="F28137"/>
    <s v="31/08/2023"/>
    <n v="39.99"/>
    <s v="30/10/2023"/>
    <s v="05/10/2023"/>
    <n v="39.99"/>
    <x v="3"/>
    <n v="-25"/>
    <n v="-999.75"/>
  </r>
  <r>
    <n v="390"/>
    <s v="PAE0028814"/>
    <s v="31/08/2023"/>
    <n v="218.61"/>
    <s v="30/09/2023"/>
    <s v="02/10/2023"/>
    <n v="218.61"/>
    <x v="3"/>
    <n v="2"/>
    <n v="437.22"/>
  </r>
  <r>
    <n v="391"/>
    <s v="0001627"/>
    <s v="03/08/2023"/>
    <n v="1050"/>
    <s v="10/09/2023"/>
    <s v="31/10/2023"/>
    <n v="1050"/>
    <x v="3"/>
    <n v="51"/>
    <n v="53550"/>
  </r>
  <r>
    <n v="392"/>
    <s v="3301000434-1226"/>
    <s v="06/10/2023"/>
    <n v="5201.0600000000004"/>
    <s v="31/10/2023"/>
    <s v="19/10/2023"/>
    <n v="5201.0600000000004"/>
    <x v="3"/>
    <n v="-12"/>
    <n v="-62412.72"/>
  </r>
  <r>
    <n v="393"/>
    <s v="FPA 3/23"/>
    <s v="21/09/2023"/>
    <n v="1300"/>
    <s v="20/10/2023"/>
    <s v="24/10/2023"/>
    <n v="1300"/>
    <x v="3"/>
    <n v="4"/>
    <n v="5200"/>
  </r>
  <r>
    <n v="394"/>
    <s v="302380168903"/>
    <s v="16/10/2023"/>
    <n v="13.3"/>
    <s v="16/10/2023"/>
    <s v="22/11/2023"/>
    <n v="13.3"/>
    <x v="3"/>
    <n v="37"/>
    <n v="492.1"/>
  </r>
  <r>
    <n v="395"/>
    <s v="V0-128597"/>
    <s v="04/09/2023"/>
    <n v="3340.59"/>
    <s v="31/10/2023"/>
    <s v="24/10/2023"/>
    <n v="3340.59"/>
    <x v="3"/>
    <n v="-7"/>
    <n v="-23384.13"/>
  </r>
  <r>
    <n v="396"/>
    <s v="13741"/>
    <s v="03/09/2023"/>
    <n v="750"/>
    <s v="31/10/2023"/>
    <s v="03/11/2023"/>
    <n v="750"/>
    <x v="3"/>
    <n v="3"/>
    <n v="2250"/>
  </r>
  <r>
    <n v="397"/>
    <s v="23FVD-12474"/>
    <s v="27/09/2023"/>
    <n v="75"/>
    <s v="31/10/2023"/>
    <s v="03/11/2023"/>
    <n v="75"/>
    <x v="3"/>
    <n v="3"/>
    <n v="225"/>
  </r>
  <r>
    <n v="398"/>
    <s v="190PA"/>
    <s v="30/09/2023"/>
    <n v="1504.25"/>
    <s v="31/10/2023"/>
    <s v="03/11/2023"/>
    <n v="1504.25"/>
    <x v="3"/>
    <n v="3"/>
    <n v="4512.75"/>
  </r>
  <r>
    <n v="399"/>
    <s v="FPA 11/23"/>
    <s v="30/09/2023"/>
    <n v="170"/>
    <s v="31/10/2023"/>
    <s v="03/11/2023"/>
    <n v="170"/>
    <x v="3"/>
    <n v="3"/>
    <n v="510"/>
  </r>
  <r>
    <n v="400"/>
    <s v="1023247655"/>
    <s v="04/10/2023"/>
    <n v="713.29"/>
    <s v="31/10/2023"/>
    <s v="03/11/2023"/>
    <n v="713.29"/>
    <x v="3"/>
    <n v="3"/>
    <n v="2139.87"/>
  </r>
  <r>
    <n v="401"/>
    <s v="1010231500008712"/>
    <s v="30/09/2023"/>
    <n v="9"/>
    <s v="31/10/2023"/>
    <s v="03/11/2023"/>
    <n v="9"/>
    <x v="3"/>
    <n v="3"/>
    <n v="27"/>
  </r>
  <r>
    <n v="402"/>
    <s v="1010231500008711"/>
    <s v="30/09/2023"/>
    <n v="441"/>
    <s v="31/10/2023"/>
    <s v="03/11/2023"/>
    <n v="441"/>
    <x v="3"/>
    <n v="3"/>
    <n v="1323"/>
  </r>
  <r>
    <n v="403"/>
    <s v="276/0"/>
    <s v="03/10/2023"/>
    <n v="1400"/>
    <s v="03/11/2023"/>
    <s v="06/11/2023"/>
    <n v="1400"/>
    <x v="3"/>
    <n v="3"/>
    <n v="4200"/>
  </r>
  <r>
    <n v="404"/>
    <s v="2095"/>
    <s v="11/10/2023"/>
    <n v="13502"/>
    <s v="11/11/2023"/>
    <s v="06/11/2023"/>
    <n v="13502"/>
    <x v="3"/>
    <n v="-5"/>
    <n v="-67510"/>
  </r>
  <r>
    <n v="405"/>
    <s v="FATTPA 16_23"/>
    <s v="06/10/2023"/>
    <n v="8500"/>
    <s v="06/11/2023"/>
    <s v="07/11/2023"/>
    <n v="8500"/>
    <x v="3"/>
    <n v="1"/>
    <n v="8500"/>
  </r>
  <r>
    <n v="406"/>
    <s v="FATTPA 37_23"/>
    <s v="09/10/2023"/>
    <n v="442.62"/>
    <s v="10/11/2023"/>
    <s v="10/11/2023"/>
    <n v="442.62"/>
    <x v="3"/>
    <n v="0"/>
    <n v="0"/>
  </r>
  <r>
    <n v="407"/>
    <s v="23-00198/PW"/>
    <s v="19/10/2023"/>
    <n v="570"/>
    <s v="20/11/2023"/>
    <s v="22/11/2023"/>
    <n v="570"/>
    <x v="3"/>
    <n v="2"/>
    <n v="1140"/>
  </r>
  <r>
    <n v="408"/>
    <s v="0012005317"/>
    <s v="24/10/2023"/>
    <n v="260"/>
    <s v="30/11/2023"/>
    <s v="22/11/2023"/>
    <n v="260"/>
    <x v="3"/>
    <n v="-8"/>
    <n v="-2080"/>
  </r>
  <r>
    <n v="409"/>
    <s v="40006958"/>
    <s v="16/10/2023"/>
    <n v="11900"/>
    <s v="16/10/2023"/>
    <s v="30/11/2023"/>
    <n v="11900"/>
    <x v="3"/>
    <n v="45"/>
    <n v="535500"/>
  </r>
  <r>
    <n v="410"/>
    <s v="7X04721711"/>
    <s v="11/10/2023"/>
    <n v="899.94"/>
    <s v="10/11/2023"/>
    <s v="10/11/2023"/>
    <n v="899.94"/>
    <x v="3"/>
    <n v="0"/>
    <n v="0"/>
  </r>
  <r>
    <n v="411"/>
    <s v="412315663596"/>
    <s v="10/10/2023"/>
    <n v="1514.14"/>
    <s v="09/11/2023"/>
    <s v="16/11/2023"/>
    <n v="1514.14"/>
    <x v="3"/>
    <n v="7"/>
    <n v="10598.980000000001"/>
  </r>
  <r>
    <n v="412"/>
    <s v="01S620232181004676"/>
    <s v="15/11/2023"/>
    <n v="141.80000000000001"/>
    <d v="2023-12-15T00:00:00"/>
    <s v="19/12/2023"/>
    <n v="141.80000000000001"/>
    <x v="3"/>
    <n v="4"/>
    <n v="567.20000000000005"/>
  </r>
  <r>
    <n v="413"/>
    <s v="PA1070"/>
    <s v="20/06/2023"/>
    <n v="27000"/>
    <s v="20/07/2023"/>
    <s v="11/12/2023"/>
    <n v="27000"/>
    <x v="3"/>
    <n v="144"/>
    <n v="3888000"/>
  </r>
  <r>
    <n v="414"/>
    <s v="13318099"/>
    <s v="12/11/2023"/>
    <n v="212.28"/>
    <s v="12/12/2023"/>
    <s v="30/11/2023"/>
    <n v="212.28"/>
    <x v="3"/>
    <n v="-12"/>
    <n v="-2547.36"/>
  </r>
  <r>
    <n v="415"/>
    <s v="48 PA  23"/>
    <s v="24/10/2023"/>
    <n v="2400"/>
    <s v="20/11/2023"/>
    <s v="24/11/2023"/>
    <n v="2400"/>
    <x v="3"/>
    <n v="4"/>
    <n v="9600"/>
  </r>
  <r>
    <n v="416"/>
    <s v="CS-0FBE9-F213"/>
    <s v="16/10/2023"/>
    <n v="1888.56"/>
    <d v="2023-11-16T00:00:00"/>
    <s v="31/10/2023"/>
    <n v="1888.56"/>
    <x v="3"/>
    <n v="-16"/>
    <n v="-30216.959999999999"/>
  </r>
  <r>
    <n v="417"/>
    <s v="H42943"/>
    <s v="31/10/2023"/>
    <n v="200"/>
    <s v="03/12/2023"/>
    <s v="24/11/2023"/>
    <n v="200"/>
    <x v="3"/>
    <n v="-9"/>
    <n v="-1800"/>
  </r>
  <r>
    <n v="418"/>
    <s v="1010864097"/>
    <s v="26/10/2023"/>
    <n v="347"/>
    <s v="30/11/2023"/>
    <s v="30/11/2023"/>
    <n v="347"/>
    <x v="3"/>
    <n v="0"/>
    <n v="0"/>
  </r>
  <r>
    <n v="419"/>
    <s v="10/27"/>
    <s v="30/10/2023"/>
    <n v="7500"/>
    <s v="30/11/2023"/>
    <s v="13/12/2023"/>
    <n v="7500"/>
    <x v="3"/>
    <n v="13"/>
    <n v="97500"/>
  </r>
  <r>
    <n v="420"/>
    <s v="2023321031963"/>
    <s v="01/11/2023"/>
    <n v="690"/>
    <s v="30/11/2023"/>
    <s v="07/12/2023"/>
    <n v="690"/>
    <x v="3"/>
    <n v="7"/>
    <n v="4830"/>
  </r>
  <r>
    <n v="421"/>
    <s v="123E"/>
    <s v="15/11/2023"/>
    <n v="1628.29"/>
    <s v="15/12/2023"/>
    <s v="05/12/2023"/>
    <n v="1371.62"/>
    <x v="3"/>
    <n v="-10"/>
    <n v="-16282.9"/>
  </r>
  <r>
    <n v="422"/>
    <s v="2/92"/>
    <s v="17/11/2023"/>
    <n v="1750.94"/>
    <s v="17/12/2023"/>
    <s v="29/11/2023"/>
    <n v="1474.94"/>
    <x v="3"/>
    <n v="-18"/>
    <n v="-31516.920000000002"/>
  </r>
  <r>
    <n v="423"/>
    <s v="9/2023"/>
    <s v="28/11/2023"/>
    <n v="52025.19"/>
    <s v="28/12/2023"/>
    <s v="30/11/2023"/>
    <n v="52025.19"/>
    <x v="3"/>
    <n v="-28"/>
    <n v="-1456705.32"/>
  </r>
  <r>
    <n v="424"/>
    <s v="220"/>
    <s v="02/11/2023"/>
    <n v="222.32"/>
    <s v="02/12/2023"/>
    <s v="05/12/2023"/>
    <n v="191.12"/>
    <x v="3"/>
    <n v="3"/>
    <n v="666.96"/>
  </r>
  <r>
    <n v="425"/>
    <s v="6662506213"/>
    <s v="27/11/2023"/>
    <n v="22729.94"/>
    <s v="27/12/2023"/>
    <s v="05/12/2023"/>
    <n v="22729.94"/>
    <x v="3"/>
    <n v="-22"/>
    <n v="-500058.68"/>
  </r>
  <r>
    <n v="426"/>
    <s v="3467/FE/2023"/>
    <s v="09/11/2023"/>
    <n v="279.79000000000002"/>
    <s v="10/12/2023"/>
    <s v="11/12/2023"/>
    <n v="279.79000000000002"/>
    <x v="3"/>
    <n v="1"/>
    <n v="279.79000000000002"/>
  </r>
  <r>
    <n v="427"/>
    <s v="PAE0040054"/>
    <s v="31/10/2023"/>
    <n v="224.43"/>
    <s v="30/11/2023"/>
    <s v="30/11/2023"/>
    <n v="224.43"/>
    <x v="3"/>
    <n v="0"/>
    <n v="0"/>
  </r>
  <r>
    <n v="428"/>
    <s v="IIT2320268"/>
    <s v="29/11/2023"/>
    <n v="15945.01"/>
    <s v="31/12/2023"/>
    <s v="29/12/2023"/>
    <n v="15945.01"/>
    <x v="3"/>
    <n v="-2"/>
    <n v="-31890.02"/>
  </r>
  <r>
    <n v="429"/>
    <s v="FATTPA 132_23"/>
    <s v="01/12/2023"/>
    <n v="1674.82"/>
    <s v="01/01/2024"/>
    <s v="13/12/2023"/>
    <n v="1410.82"/>
    <x v="3"/>
    <n v="-19"/>
    <n v="-31821.579999999998"/>
  </r>
  <r>
    <n v="430"/>
    <s v="FATTPA 131_23"/>
    <s v="01/12/2023"/>
    <n v="13094.02"/>
    <s v="01/01/2024"/>
    <s v="13/12/2023"/>
    <n v="11030.02"/>
    <x v="3"/>
    <n v="-19"/>
    <n v="-248786.38"/>
  </r>
  <r>
    <n v="431"/>
    <s v="10/2023"/>
    <s v="12/12/2023"/>
    <n v="136858.60999999999"/>
    <s v="12/01/2024"/>
    <s v="18/12/2023"/>
    <n v="136858.60999999999"/>
    <x v="3"/>
    <n v="-25"/>
    <n v="-3421465.2499999995"/>
  </r>
  <r>
    <n v="432"/>
    <s v="23"/>
    <s v="02/12/2023"/>
    <n v="1903.2"/>
    <s v="02/01/2024"/>
    <s v="22/12/2023"/>
    <n v="1603.2"/>
    <x v="3"/>
    <n v="-11"/>
    <n v="-20935.2"/>
  </r>
  <r>
    <n v="433"/>
    <s v="238"/>
    <s v="15/12/2023"/>
    <n v="1240"/>
    <s v="20/12/2023"/>
    <s v="21/12/2023"/>
    <n v="1240"/>
    <x v="3"/>
    <n v="1"/>
    <n v="1240"/>
  </r>
  <r>
    <n v="434"/>
    <s v="2023321035267"/>
    <s v="01/12/2023"/>
    <n v="690"/>
    <s v="31/12/2023"/>
    <s v="29/12/2023"/>
    <n v="690"/>
    <x v="3"/>
    <n v="-2"/>
    <n v="-1380"/>
  </r>
  <r>
    <n v="435"/>
    <s v="915"/>
    <s v="27/11/2023"/>
    <n v="751.55"/>
    <s v="29/11/2023"/>
    <s v="21/12/2023"/>
    <n v="751.55"/>
    <x v="3"/>
    <n v="22"/>
    <n v="16534.099999999999"/>
  </r>
  <r>
    <n v="436"/>
    <s v="109/PA"/>
    <s v="30/11/2023"/>
    <n v="1170"/>
    <s v="31/12/2023"/>
    <s v="29/12/2023"/>
    <n v="1170"/>
    <x v="3"/>
    <n v="-2"/>
    <n v="-2340"/>
  </r>
  <r>
    <n v="437"/>
    <s v="54 PA  23"/>
    <s v="27/11/2023"/>
    <n v="700"/>
    <s v="31/12/2023"/>
    <s v="29/12/2023"/>
    <n v="700"/>
    <x v="3"/>
    <n v="-2"/>
    <n v="-1400"/>
  </r>
  <r>
    <n v="438"/>
    <s v="3301000212-1226"/>
    <s v="21/04/2023"/>
    <n v="4683.75"/>
    <s v="22/12/2023"/>
    <s v="22/12/2023"/>
    <n v="4683.75"/>
    <x v="3"/>
    <n v="0"/>
    <n v="0"/>
  </r>
  <r>
    <n v="439"/>
    <s v="2/5"/>
    <s v="29/11/2023"/>
    <n v="3360"/>
    <s v="31/12/2023"/>
    <s v="29/12/2023"/>
    <n v="3360"/>
    <x v="3"/>
    <n v="-2"/>
    <n v="-6720"/>
  </r>
  <r>
    <n v="440"/>
    <s v="479"/>
    <s v="30/11/2023"/>
    <n v="330"/>
    <s v="31/12/2023"/>
    <s v="29/12/2023"/>
    <n v="330"/>
    <x v="3"/>
    <n v="-2"/>
    <n v="-660"/>
  </r>
  <r>
    <n v="441"/>
    <s v="837/FTV"/>
    <s v="04/12/2023"/>
    <n v="1387.5"/>
    <s v="31/12/2023"/>
    <s v="29/12/2023"/>
    <n v="1387.5"/>
    <x v="3"/>
    <n v="-2"/>
    <n v="-2775"/>
  </r>
  <r>
    <n v="442"/>
    <s v="T42290"/>
    <s v="30/09/2023"/>
    <n v="498"/>
    <s v="11/11/2023"/>
    <s v="24/11/2023"/>
    <n v="498"/>
    <x v="3"/>
    <n v="13"/>
    <n v="6474"/>
  </r>
  <r>
    <n v="443"/>
    <s v="V0-157384"/>
    <s v="31/10/2023"/>
    <n v="3323.4"/>
    <s v="30/11/2023"/>
    <s v="22/12/2023"/>
    <n v="3323.4"/>
    <x v="3"/>
    <n v="22"/>
    <n v="73114.8"/>
  </r>
  <r>
    <n v="444"/>
    <s v="V0-175932"/>
    <s v="01/12/2023"/>
    <n v="2492.5500000000002"/>
    <s v="31/12/2023"/>
    <s v="22/12/2023"/>
    <n v="2492.5500000000002"/>
    <x v="3"/>
    <n v="-9"/>
    <n v="-22432.95"/>
  </r>
  <r>
    <n v="445"/>
    <s v="FATTPA 128_23"/>
    <s v="01/12/2023"/>
    <n v="194.3"/>
    <s v="01/01/2024"/>
    <s v="13/12/2023"/>
    <n v="194.3"/>
    <x v="3"/>
    <n v="-19"/>
    <n v="-3691.7000000000003"/>
  </r>
  <r>
    <n v="446"/>
    <s v="FATTPA 130_23"/>
    <s v="01/12/2023"/>
    <n v="2188.6799999999998"/>
    <s v="01/01/2024"/>
    <s v="13/12/2023"/>
    <n v="1843.68"/>
    <x v="3"/>
    <n v="-19"/>
    <n v="-41584.92"/>
  </r>
  <r>
    <n v="447"/>
    <s v="FATTPA 133_23"/>
    <s v="01/12/2023"/>
    <n v="6513.22"/>
    <s v="01/01/2024"/>
    <s v="13/12/2023"/>
    <n v="5649.22"/>
    <x v="3"/>
    <n v="-19"/>
    <n v="-123751.18000000001"/>
  </r>
  <r>
    <n v="448"/>
    <s v="FATTPA 134_23"/>
    <s v="01/12/2023"/>
    <n v="32882.589999999997"/>
    <s v="01/01/2024"/>
    <s v="13/12/2023"/>
    <n v="27699.33"/>
    <x v="3"/>
    <n v="-19"/>
    <n v="-624769.21"/>
  </r>
  <r>
    <n v="449"/>
    <s v="1923255417"/>
    <s v="28/09/2023"/>
    <n v="204.92"/>
    <d v="2023-10-28T00:00:00"/>
    <s v="31/10/2023"/>
    <n v="204.92"/>
    <x v="3"/>
    <n v="3"/>
    <n v="614.76"/>
  </r>
  <r>
    <n v="450"/>
    <s v="2/89"/>
    <s v="15/11/2023"/>
    <n v="1979.33"/>
    <s v="15/12/2023"/>
    <s v="24/11/2023"/>
    <n v="1667.33"/>
    <x v="3"/>
    <n v="-21"/>
    <n v="-41565.93"/>
  </r>
  <r>
    <n v="451"/>
    <s v="2/88"/>
    <s v="15/11/2023"/>
    <n v="8005.83"/>
    <s v="15/12/2023"/>
    <s v="24/11/2023"/>
    <n v="6943.83"/>
    <x v="3"/>
    <n v="-21"/>
    <n v="-168122.43"/>
  </r>
  <r>
    <n v="452"/>
    <s v="2/90"/>
    <s v="15/11/2023"/>
    <n v="545.58000000000004"/>
    <s v="15/12/2023"/>
    <s v="24/11/2023"/>
    <n v="459.58"/>
    <x v="3"/>
    <n v="-21"/>
    <n v="-11457.18"/>
  </r>
  <r>
    <n v="453"/>
    <s v="2/91"/>
    <s v="15/11/2023"/>
    <n v="10547.91"/>
    <s v="15/12/2023"/>
    <s v="24/11/2023"/>
    <n v="8885.25"/>
    <x v="3"/>
    <n v="-21"/>
    <n v="-221506.11"/>
  </r>
  <r>
    <n v="454"/>
    <s v="2023     6/P"/>
    <s v="01/12/2023"/>
    <n v="15465.7"/>
    <s v="01/12/2023"/>
    <s v="05/12/2023"/>
    <n v="15465.7"/>
    <x v="3"/>
    <n v="4"/>
    <n v="61862.8"/>
  </r>
  <r>
    <n v="455"/>
    <s v="43/23SP"/>
    <s v="13/10/2023"/>
    <n v="1242"/>
    <s v="20/11/2023"/>
    <s v="22/11/2023"/>
    <n v="1242"/>
    <x v="3"/>
    <n v="2"/>
    <n v="2484"/>
  </r>
  <r>
    <n v="456"/>
    <s v="8/2023"/>
    <s v="02/10/2023"/>
    <n v="106299.88"/>
    <s v="31/10/2023"/>
    <s v="05/10/2023"/>
    <n v="106299.88"/>
    <x v="3"/>
    <n v="-26"/>
    <n v="-2763796.88"/>
  </r>
  <r>
    <n v="457"/>
    <s v="1010231500006780"/>
    <s v="31/07/2023"/>
    <n v="4.5"/>
    <d v="2023-11-06T00:00:00"/>
    <s v="10/11/2023"/>
    <n v="4.5"/>
    <x v="3"/>
    <n v="4"/>
    <n v="18"/>
  </r>
  <r>
    <n v="458"/>
    <s v="1010231500008713"/>
    <s v="30/09/2023"/>
    <n v="3"/>
    <s v="31/10/2023"/>
    <s v="03/11/2023"/>
    <n v="3"/>
    <x v="3"/>
    <n v="3"/>
    <n v="9"/>
  </r>
  <r>
    <n v="459"/>
    <s v="1010231500009513"/>
    <s v="31/10/2023"/>
    <n v="18"/>
    <s v="30/11/2023"/>
    <s v="30/11/2023"/>
    <n v="18"/>
    <x v="3"/>
    <n v="0"/>
    <n v="0"/>
  </r>
  <r>
    <n v="460"/>
    <s v="311/0"/>
    <s v="30/11/2023"/>
    <n v="3000"/>
    <s v="31/12/2023"/>
    <s v="18/12/2023"/>
    <n v="3000"/>
    <x v="3"/>
    <n v="-13"/>
    <n v="-39000"/>
  </r>
  <r>
    <n v="461"/>
    <s v="IIT2316064"/>
    <s v="28/09/2023"/>
    <n v="15513.64"/>
    <s v="31/10/2023"/>
    <s v="03/11/2023"/>
    <n v="15513.64"/>
    <x v="3"/>
    <n v="3"/>
    <n v="46540.92"/>
  </r>
  <r>
    <n v="462"/>
    <s v="2982/FE/2023"/>
    <s v="11/09/2023"/>
    <n v="20.58"/>
    <s v="10/10/2023"/>
    <s v="31/10/2023"/>
    <n v="20.58"/>
    <x v="3"/>
    <n v="21"/>
    <n v="432.17999999999995"/>
  </r>
  <r>
    <n v="463"/>
    <s v="528"/>
    <s v="19/09/2023"/>
    <n v="2000"/>
    <s v="19/10/2023"/>
    <s v="19/10/2023"/>
    <n v="2000"/>
    <x v="3"/>
    <n v="0"/>
    <n v="0"/>
  </r>
  <r>
    <n v="464"/>
    <s v="340"/>
    <s v="22/11/2023"/>
    <n v="380"/>
    <s v="20/12/2023"/>
    <s v="21/12/2023"/>
    <n v="380"/>
    <x v="3"/>
    <n v="1"/>
    <n v="380"/>
  </r>
  <r>
    <n v="465"/>
    <s v="39/2023"/>
    <s v="29/11/2023"/>
    <n v="2183"/>
    <s v="29/12/2023"/>
    <s v="05/12/2023"/>
    <n v="1883"/>
    <x v="3"/>
    <n v="-24"/>
    <n v="-52392"/>
  </r>
  <r>
    <n v="466"/>
    <s v="V0-140107"/>
    <s v="28/09/2023"/>
    <n v="3707.31"/>
    <s v="31/10/2023"/>
    <s v="24/10/2023"/>
    <n v="3707.31"/>
    <x v="3"/>
    <n v="-7"/>
    <n v="-25951.17"/>
  </r>
  <r>
    <n v="467"/>
    <s v="2023/274M"/>
    <s v="29/09/2023"/>
    <n v="112.38"/>
    <d v="2023-10-31T00:00:00"/>
    <s v="03/11/2023"/>
    <n v="112.38"/>
    <x v="3"/>
    <n v="3"/>
    <n v="337.14"/>
  </r>
  <r>
    <n v="468"/>
    <s v="N80580"/>
    <s v="31/08/2023"/>
    <n v="678.52"/>
    <s v="19/10/2023"/>
    <s v="05/10/2023"/>
    <n v="678.52"/>
    <x v="3"/>
    <n v="-14"/>
    <n v="-9499.2799999999988"/>
  </r>
  <r>
    <n v="469"/>
    <s v="H42920"/>
    <s v="31/10/2023"/>
    <n v="61.47"/>
    <s v="13/11/2023"/>
    <s v="24/11/2023"/>
    <n v="61.47"/>
    <x v="3"/>
    <n v="11"/>
    <n v="676.17"/>
  </r>
  <r>
    <n v="470"/>
    <s v="N80666"/>
    <s v="30/09/2023"/>
    <n v="1156.92"/>
    <s v="31/10/2023"/>
    <s v="24/11/2023"/>
    <n v="1156.92"/>
    <x v="3"/>
    <n v="24"/>
    <n v="27766.080000000002"/>
  </r>
  <r>
    <n v="471"/>
    <s v="230PA"/>
    <s v="30/11/2023"/>
    <n v="1504.25"/>
    <s v="30/12/2023"/>
    <s v="29/12/2023"/>
    <n v="1504.25"/>
    <x v="3"/>
    <n v="-1"/>
    <n v="-1504.25"/>
  </r>
  <r>
    <n v="472"/>
    <s v="3301000383-1226"/>
    <s v="07/09/2023"/>
    <n v="81510.22"/>
    <s v="07/10/2023"/>
    <s v="02/10/2023"/>
    <n v="81510.22"/>
    <x v="3"/>
    <n v="-5"/>
    <n v="-407551.1"/>
  </r>
  <r>
    <n v="473"/>
    <s v="3301000426-1226"/>
    <s v="06/10/2023"/>
    <n v="146123.43"/>
    <d v="2023-11-05T00:00:00"/>
    <s v="07/11/2023"/>
    <n v="4216.8999999999996"/>
    <x v="3"/>
    <n v="2"/>
    <n v="292246.86"/>
  </r>
  <r>
    <n v="474"/>
    <s v="3301000532-1226"/>
    <s v="15/12/2022"/>
    <n v="19356.23"/>
    <s v="22/12/2023"/>
    <s v="22/12/2023"/>
    <n v="19356.23"/>
    <x v="3"/>
    <n v="0"/>
    <n v="0"/>
  </r>
  <r>
    <n v="475"/>
    <s v="3301000471-1226"/>
    <s v="30/11/2022"/>
    <n v="72171.509999999995"/>
    <s v="22/12/2023"/>
    <s v="22/12/2023"/>
    <n v="72171.509999999995"/>
    <x v="3"/>
    <n v="0"/>
    <n v="0"/>
  </r>
  <r>
    <n v="476"/>
    <s v="3301000213-1226"/>
    <s v="28/04/2023"/>
    <n v="43984.92"/>
    <s v="22/12/2023"/>
    <s v="22/12/2023"/>
    <n v="43984.92"/>
    <x v="3"/>
    <n v="0"/>
    <n v="0"/>
  </r>
  <r>
    <n v="477"/>
    <s v="412317445890"/>
    <s v="10/11/2023"/>
    <n v="1555.82"/>
    <s v="11/12/2023"/>
    <s v="14/12/2023"/>
    <n v="1555.82"/>
    <x v="3"/>
    <n v="3"/>
    <n v="4667.46"/>
  </r>
  <r>
    <n v="478"/>
    <s v="13665"/>
    <s v="29/08/2023"/>
    <n v="300"/>
    <s v="31/10/2023"/>
    <s v="03/11/2023"/>
    <n v="300"/>
    <x v="3"/>
    <n v="3"/>
    <n v="900"/>
  </r>
  <r>
    <n v="479"/>
    <s v="13740"/>
    <s v="03/09/2023"/>
    <n v="750"/>
    <s v="31/10/2023"/>
    <s v="03/11/2023"/>
    <n v="750"/>
    <x v="3"/>
    <n v="3"/>
    <n v="2250"/>
  </r>
  <r>
    <n v="480"/>
    <s v="18373"/>
    <s v="09/10/2023"/>
    <n v="300"/>
    <s v="10/12/2023"/>
    <s v="11/12/2023"/>
    <n v="300"/>
    <x v="3"/>
    <n v="1"/>
    <n v="300"/>
  </r>
  <r>
    <n v="481"/>
    <s v="01S620232181004551"/>
    <s v="16/10/2023"/>
    <n v="115.4"/>
    <s v="15/11/2023"/>
    <s v="17/11/2023"/>
    <n v="115.4"/>
    <x v="3"/>
    <n v="2"/>
    <n v="230.8"/>
  </r>
  <r>
    <n v="482"/>
    <s v="2391/2023"/>
    <s v="13/11/2023"/>
    <n v="1318.07"/>
    <s v="20/11/2023"/>
    <s v="22/11/2023"/>
    <n v="1318.07"/>
    <x v="3"/>
    <n v="2"/>
    <n v="2636.14"/>
  </r>
  <r>
    <n v="483"/>
    <s v="0002148273"/>
    <s v="31/10/2023"/>
    <n v="500"/>
    <s v="30/11/2023"/>
    <s v="30/11/2023"/>
    <n v="500"/>
    <x v="3"/>
    <n v="0"/>
    <n v="0"/>
  </r>
  <r>
    <n v="484"/>
    <s v="23-00184/PW"/>
    <s v="30/09/2023"/>
    <n v="570"/>
    <d v="2023-11-02T00:00:00"/>
    <s v="10/11/2023"/>
    <n v="570"/>
    <x v="3"/>
    <n v="8"/>
    <n v="4560"/>
  </r>
  <r>
    <n v="485"/>
    <s v="1010231500009512"/>
    <s v="31/10/2023"/>
    <n v="396"/>
    <s v="30/11/2023"/>
    <s v="30/11/2023"/>
    <n v="396"/>
    <x v="3"/>
    <n v="0"/>
    <n v="0"/>
  </r>
  <r>
    <n v="486"/>
    <s v="6662506212"/>
    <s v="27/11/2023"/>
    <n v="119"/>
    <s v="27/12/2023"/>
    <s v="05/12/2023"/>
    <n v="119"/>
    <x v="3"/>
    <n v="-22"/>
    <n v="-2618"/>
  </r>
  <r>
    <n v="487"/>
    <s v="IIT2316065"/>
    <s v="28/09/2023"/>
    <n v="10580.12"/>
    <s v="31/10/2023"/>
    <s v="03/11/2023"/>
    <n v="10580.12"/>
    <x v="3"/>
    <n v="3"/>
    <n v="31740.36"/>
  </r>
  <r>
    <n v="488"/>
    <s v="IIT2320269"/>
    <s v="29/11/2023"/>
    <n v="10861.51"/>
    <s v="31/12/2023"/>
    <s v="29/12/2023"/>
    <n v="10861.51"/>
    <x v="3"/>
    <n v="-2"/>
    <n v="-21723.02"/>
  </r>
  <r>
    <n v="489"/>
    <s v="2023321029293"/>
    <s v="01/10/2023"/>
    <n v="690"/>
    <d v="2023-10-31T00:00:00"/>
    <s v="03/11/2023"/>
    <n v="690"/>
    <x v="3"/>
    <n v="3"/>
    <n v="2070"/>
  </r>
  <r>
    <n v="490"/>
    <s v="16"/>
    <s v="24/10/2023"/>
    <n v="15000.01"/>
    <s v="24/10/2023"/>
    <s v="27/10/2023"/>
    <n v="12540.99"/>
    <x v="3"/>
    <n v="3"/>
    <n v="45000.03"/>
  </r>
  <r>
    <n v="491"/>
    <s v="2023/354M"/>
    <s v="30/11/2023"/>
    <n v="140"/>
    <s v="31/12/2023"/>
    <s v="29/12/2023"/>
    <n v="140"/>
    <x v="3"/>
    <n v="-2"/>
    <n v="-280"/>
  </r>
  <r>
    <n v="492"/>
    <s v="H42505"/>
    <s v="31/07/2023"/>
    <n v="4732.09"/>
    <s v="03/09/2023"/>
    <s v="05/10/2023"/>
    <n v="4732.09"/>
    <x v="3"/>
    <n v="32"/>
    <n v="151426.88"/>
  </r>
  <r>
    <n v="493"/>
    <s v="T35921"/>
    <s v="31/08/2023"/>
    <n v="328.13"/>
    <s v="19/10/2023"/>
    <s v="05/10/2023"/>
    <n v="328.13"/>
    <x v="3"/>
    <n v="-14"/>
    <n v="-4593.82"/>
  </r>
  <r>
    <n v="494"/>
    <s v="H42791"/>
    <s v="30/09/2023"/>
    <n v="124.56"/>
    <d v="2023-11-05T00:00:00"/>
    <s v="24/11/2023"/>
    <n v="124.56"/>
    <x v="3"/>
    <n v="19"/>
    <n v="2366.64"/>
  </r>
  <r>
    <n v="495"/>
    <s v="T43212"/>
    <s v="30/09/2023"/>
    <n v="664.93"/>
    <s v="03/12/2023"/>
    <s v="24/11/2023"/>
    <n v="664.93"/>
    <x v="3"/>
    <n v="-9"/>
    <n v="-5984.37"/>
  </r>
  <r>
    <n v="496"/>
    <s v="2023VP0000275"/>
    <s v="31/08/2023"/>
    <n v="15750"/>
    <s v="02/10/2023"/>
    <s v="02/10/2023"/>
    <n v="15750"/>
    <x v="3"/>
    <n v="0"/>
    <n v="0"/>
  </r>
  <r>
    <n v="497"/>
    <s v="202PA"/>
    <s v="31/10/2023"/>
    <n v="1504.25"/>
    <s v="30/11/2023"/>
    <s v="30/11/2023"/>
    <n v="1504.25"/>
    <x v="3"/>
    <n v="0"/>
    <n v="0"/>
  </r>
  <r>
    <n v="498"/>
    <s v="3301000429-1226"/>
    <s v="06/10/2023"/>
    <n v="30708.66"/>
    <s v="31/10/2023"/>
    <s v="19/10/2023"/>
    <n v="30708.66"/>
    <x v="3"/>
    <n v="-12"/>
    <n v="-368503.92"/>
  </r>
  <r>
    <n v="499"/>
    <s v="13/2023"/>
    <s v="02/10/2023"/>
    <n v="5556"/>
    <s v="02/11/2023"/>
    <s v="05/10/2023"/>
    <n v="4444.8"/>
    <x v="3"/>
    <n v="-28"/>
    <n v="-155568"/>
  </r>
  <r>
    <n v="500"/>
    <s v="V60002226/2023"/>
    <s v="14/02/2023"/>
    <n v="1593.07"/>
    <d v="2023-10-23T00:00:00"/>
    <s v="24/10/2023"/>
    <n v="1593.07"/>
    <x v="3"/>
    <n v="1"/>
    <n v="1593.07"/>
  </r>
  <r>
    <n v="501"/>
    <s v="0074046181"/>
    <s v="19/07/2023"/>
    <n v="459"/>
    <d v="2023-11-28T00:00:00"/>
    <s v="22/12/2023"/>
    <n v="459"/>
    <x v="3"/>
    <n v="24"/>
    <n v="11016"/>
  </r>
  <r>
    <n v="502"/>
    <s v="0000659697AMC12023"/>
    <s v="31/10/2023"/>
    <n v="485.19"/>
    <s v="30/11/2023"/>
    <s v="29/11/2023"/>
    <n v="485.19"/>
    <x v="3"/>
    <n v="-1"/>
    <n v="-485.19"/>
  </r>
  <r>
    <n v="503"/>
    <s v="23-0974"/>
    <s v="30/11/2023"/>
    <n v="1430"/>
    <s v="31/12/2023"/>
    <s v="29/12/2023"/>
    <n v="1430"/>
    <x v="3"/>
    <n v="-2"/>
    <n v="-2860"/>
  </r>
  <r>
    <n v="504"/>
    <s v="1080"/>
    <s v="21/09/2023"/>
    <n v="16360"/>
    <s v="21/10/2023"/>
    <s v="24/10/2023"/>
    <n v="16360"/>
    <x v="3"/>
    <n v="3"/>
    <n v="49080"/>
  </r>
  <r>
    <n v="505"/>
    <s v="10/21"/>
    <s v="05/09/2023"/>
    <n v="12000"/>
    <d v="2023-11-21T00:00:00"/>
    <s v="22/11/2023"/>
    <n v="12000"/>
    <x v="3"/>
    <n v="1"/>
    <n v="12000"/>
  </r>
  <r>
    <n v="506"/>
    <s v="FATTPA 41_23"/>
    <s v="07/11/2023"/>
    <n v="535.25"/>
    <s v="07/12/2023"/>
    <s v="11/12/2023"/>
    <n v="535.25"/>
    <x v="3"/>
    <n v="4"/>
    <n v="2141"/>
  </r>
  <r>
    <n v="507"/>
    <s v="1880"/>
    <s v="30/09/2023"/>
    <n v="1502"/>
    <s v="30/10/2023"/>
    <s v="06/11/2023"/>
    <n v="1502"/>
    <x v="3"/>
    <n v="7"/>
    <n v="10514"/>
  </r>
  <r>
    <n v="508"/>
    <s v="51/23SP"/>
    <s v="04/12/2023"/>
    <n v="1504.5"/>
    <s v="31/12/2023"/>
    <s v="29/12/2023"/>
    <n v="1504.5"/>
    <x v="3"/>
    <n v="-2"/>
    <n v="-3009"/>
  </r>
  <r>
    <n v="509"/>
    <s v="302380151971"/>
    <s v="03/07/2023"/>
    <n v="4.18"/>
    <d v="2023-09-12T00:00:00"/>
    <s v="22/11/2023"/>
    <n v="4.18"/>
    <x v="3"/>
    <n v="71"/>
    <n v="296.77999999999997"/>
  </r>
  <r>
    <n v="510"/>
    <s v="C12020231000512331"/>
    <s v="12/09/2023"/>
    <n v="200"/>
    <s v="31/10/2023"/>
    <s v="22/11/2023"/>
    <n v="200"/>
    <x v="3"/>
    <n v="22"/>
    <n v="4400"/>
  </r>
  <r>
    <n v="511"/>
    <s v="FATTPA 129_23"/>
    <s v="01/12/2023"/>
    <n v="50.25"/>
    <s v="01/01/2024"/>
    <s v="13/12/2023"/>
    <n v="50.25"/>
    <x v="3"/>
    <n v="-19"/>
    <n v="-954.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B6A064-40C1-4276-83D5-DE527EA63534}" name="Tabella_pivot3" cacheId="11" applyNumberFormats="0" applyBorderFormats="0" applyFontFormats="0" applyPatternFormats="0" applyAlignmentFormats="0" applyWidthHeightFormats="1" dataCaption="Dati" grandTotalCaption="Totale 2023" updatedVersion="8" minRefreshableVersion="3" showMemberPropertyTips="0" useAutoFormatting="1" itemPrintTitles="1" createdVersion="5" indent="0" compact="0" compactData="0" gridDropZones="1">
  <location ref="E517:G523" firstHeaderRow="1" firstDataRow="2" firstDataCol="1"/>
  <pivotFields count="10"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64" outline="0" showAll="0" defaultSubtotal="0"/>
    <pivotField name="Periodo"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numFmtId="164" outline="0" subtotalTop="0" showAll="0" includeNewItemsInFilter="1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Ritardo Ponderato" fld="9" baseField="0" baseItem="0"/>
    <dataField name="Somma di Importo Pagato" fld="6" baseField="0" baseItem="0"/>
  </dataFields>
  <formats count="9">
    <format dxfId="23">
      <pivotArea outline="0" fieldPosition="0">
        <references count="1">
          <reference field="7" count="0" selected="0"/>
        </references>
      </pivotArea>
    </format>
    <format dxfId="22">
      <pivotArea grandRow="1" outline="0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dataOnly="0" labelOnly="1" outline="0" fieldPosition="0">
        <references count="1">
          <reference field="7" count="0"/>
        </references>
      </pivotArea>
    </format>
    <format dxfId="18">
      <pivotArea dataOnly="0" labelOnly="1" grandRow="1" outline="0" fieldPosition="0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">
      <pivotArea type="all" dataOnly="0" outline="0" fieldPosition="0"/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2:E7" totalsRowShown="0" headerRowDxfId="5" dataDxfId="4">
  <tableColumns count="4">
    <tableColumn id="1" xr3:uid="{00000000-0010-0000-0000-000001000000}" name="Periodo" dataDxfId="3"/>
    <tableColumn id="2" xr3:uid="{00000000-0010-0000-0000-000002000000}" name="Ritardo Ponderato" dataDxfId="2" dataCellStyle="Migliaia"/>
    <tableColumn id="3" xr3:uid="{00000000-0010-0000-0000-000003000000}" name="Importo Pagato" dataDxfId="1" dataCellStyle="Migliaia"/>
    <tableColumn id="4" xr3:uid="{00000000-0010-0000-0000-000004000000}" name="ITP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"/>
  <sheetViews>
    <sheetView showGridLines="0" tabSelected="1" zoomScale="355" zoomScaleNormal="355" workbookViewId="0">
      <selection activeCell="F4" sqref="F4"/>
    </sheetView>
  </sheetViews>
  <sheetFormatPr defaultRowHeight="10.199999999999999" x14ac:dyDescent="0.2"/>
  <cols>
    <col min="1" max="1" width="8.28515625" customWidth="1"/>
    <col min="2" max="2" width="13.28515625" customWidth="1"/>
    <col min="3" max="3" width="19.28515625" bestFit="1" customWidth="1"/>
    <col min="4" max="4" width="16.7109375" bestFit="1" customWidth="1"/>
    <col min="5" max="5" width="12.42578125" bestFit="1" customWidth="1"/>
    <col min="6" max="6" width="19.28515625" bestFit="1" customWidth="1"/>
    <col min="7" max="7" width="16.7109375" bestFit="1" customWidth="1"/>
    <col min="8" max="8" width="5.7109375" bestFit="1" customWidth="1"/>
  </cols>
  <sheetData>
    <row r="1" spans="2:7" ht="18" customHeight="1" x14ac:dyDescent="0.2"/>
    <row r="2" spans="2:7" ht="10.8" x14ac:dyDescent="0.2">
      <c r="B2" s="8" t="s">
        <v>16</v>
      </c>
      <c r="C2" s="9" t="s">
        <v>9</v>
      </c>
      <c r="D2" s="9" t="s">
        <v>5</v>
      </c>
      <c r="E2" s="8" t="s">
        <v>8</v>
      </c>
    </row>
    <row r="3" spans="2:7" ht="10.8" x14ac:dyDescent="0.2">
      <c r="B3" s="15" t="s">
        <v>12</v>
      </c>
      <c r="C3" s="10">
        <v>-6980489.4299999978</v>
      </c>
      <c r="D3" s="10">
        <v>699420.16999999993</v>
      </c>
      <c r="E3" s="11">
        <f>Tabella1[[#This Row],[Ritardo Ponderato]]/Tabella1[[#This Row],[Importo Pagato]]</f>
        <v>-9.980394803312576</v>
      </c>
    </row>
    <row r="4" spans="2:7" ht="10.8" x14ac:dyDescent="0.2">
      <c r="B4" s="15" t="s">
        <v>13</v>
      </c>
      <c r="C4" s="10">
        <v>-10162942.069999998</v>
      </c>
      <c r="D4" s="10">
        <v>834067.18999999983</v>
      </c>
      <c r="E4" s="11">
        <f>Tabella1[[#This Row],[Ritardo Ponderato]]/Tabella1[[#This Row],[Importo Pagato]]</f>
        <v>-12.184800207762638</v>
      </c>
      <c r="F4" s="1"/>
      <c r="G4" s="1"/>
    </row>
    <row r="5" spans="2:7" ht="10.8" x14ac:dyDescent="0.2">
      <c r="B5" s="15" t="s">
        <v>14</v>
      </c>
      <c r="C5" s="10">
        <v>-3659128.3800000008</v>
      </c>
      <c r="D5" s="10">
        <v>419167.66999999993</v>
      </c>
      <c r="E5" s="11">
        <f>Tabella1[[#This Row],[Ritardo Ponderato]]/Tabella1[[#This Row],[Importo Pagato]]</f>
        <v>-8.7295100311529303</v>
      </c>
    </row>
    <row r="6" spans="2:7" ht="10.8" x14ac:dyDescent="0.2">
      <c r="B6" s="15" t="s">
        <v>15</v>
      </c>
      <c r="C6" s="10">
        <v>-5816203.8399999999</v>
      </c>
      <c r="D6" s="10">
        <v>1127705.3199999998</v>
      </c>
      <c r="E6" s="11">
        <f>Tabella1[[#This Row],[Ritardo Ponderato]]/Tabella1[[#This Row],[Importo Pagato]]</f>
        <v>-5.1575564439121386</v>
      </c>
    </row>
    <row r="7" spans="2:7" ht="10.8" x14ac:dyDescent="0.2">
      <c r="B7" s="8" t="s">
        <v>494</v>
      </c>
      <c r="C7" s="12">
        <f>SUM(C3:C6)</f>
        <v>-26618763.719999995</v>
      </c>
      <c r="D7" s="12">
        <f>SUM(D3:D6)</f>
        <v>3080360.3499999996</v>
      </c>
      <c r="E7" s="13">
        <f>Tabella1[[#This Row],[Ritardo Ponderato]]/Tabella1[[#This Row],[Importo Pagato]]</f>
        <v>-8.6414447322697168</v>
      </c>
    </row>
    <row r="8" spans="2:7" ht="42" customHeight="1" x14ac:dyDescent="0.2"/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4"/>
  <sheetViews>
    <sheetView showGridLines="0" zoomScaleNormal="100" workbookViewId="0">
      <pane ySplit="1" topLeftCell="A497" activePane="bottomLeft" state="frozen"/>
      <selection pane="bottomLeft" activeCell="F522" sqref="F522:G522"/>
    </sheetView>
  </sheetViews>
  <sheetFormatPr defaultColWidth="9.28515625" defaultRowHeight="10.199999999999999" x14ac:dyDescent="0.2"/>
  <cols>
    <col min="1" max="1" width="13.85546875" style="2" bestFit="1" customWidth="1"/>
    <col min="2" max="2" width="19" style="2" bestFit="1" customWidth="1"/>
    <col min="3" max="3" width="11.42578125" style="2" bestFit="1" customWidth="1"/>
    <col min="4" max="4" width="13.42578125" style="2" bestFit="1" customWidth="1"/>
    <col min="5" max="5" width="13.85546875" style="2" bestFit="1" customWidth="1"/>
    <col min="6" max="6" width="28" style="2" bestFit="1" customWidth="1"/>
    <col min="7" max="7" width="23" style="2" bestFit="1" customWidth="1"/>
    <col min="8" max="8" width="16.140625" style="2" customWidth="1"/>
    <col min="9" max="9" width="19.28515625" style="19" bestFit="1" customWidth="1"/>
    <col min="10" max="10" width="30.42578125" style="19" bestFit="1" customWidth="1"/>
    <col min="11" max="11" width="16.7109375" style="2" customWidth="1"/>
    <col min="12" max="12" width="15" style="2" customWidth="1"/>
    <col min="13" max="13" width="14.140625" style="2" customWidth="1"/>
    <col min="14" max="14" width="26.7109375" style="2" customWidth="1"/>
    <col min="15" max="16" width="13.85546875" style="2" bestFit="1" customWidth="1"/>
    <col min="17" max="16384" width="9.28515625" style="2"/>
  </cols>
  <sheetData>
    <row r="1" spans="1:10" x14ac:dyDescent="0.2">
      <c r="A1" s="5" t="s">
        <v>17</v>
      </c>
      <c r="B1" s="4" t="s">
        <v>0</v>
      </c>
      <c r="C1" s="4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7" t="s">
        <v>10</v>
      </c>
      <c r="I1" s="7" t="s">
        <v>7</v>
      </c>
      <c r="J1" s="7" t="s">
        <v>9</v>
      </c>
    </row>
    <row r="2" spans="1:10" x14ac:dyDescent="0.2">
      <c r="A2" s="6">
        <v>1</v>
      </c>
      <c r="B2" s="24" t="s">
        <v>200</v>
      </c>
      <c r="C2" s="20" t="s">
        <v>84</v>
      </c>
      <c r="D2" s="21">
        <v>904.84</v>
      </c>
      <c r="E2" s="22" t="s">
        <v>243</v>
      </c>
      <c r="F2" s="22" t="s">
        <v>243</v>
      </c>
      <c r="G2" s="29">
        <v>904.84</v>
      </c>
      <c r="H2" s="6" t="s">
        <v>12</v>
      </c>
      <c r="I2" s="17">
        <f t="shared" ref="I2:I65" si="0">F2-E2</f>
        <v>0</v>
      </c>
      <c r="J2" s="18">
        <f t="shared" ref="J2:J65" si="1">I2*D2</f>
        <v>0</v>
      </c>
    </row>
    <row r="3" spans="1:10" x14ac:dyDescent="0.2">
      <c r="A3" s="6">
        <v>2</v>
      </c>
      <c r="B3" s="24" t="s">
        <v>126</v>
      </c>
      <c r="C3" s="20" t="s">
        <v>43</v>
      </c>
      <c r="D3" s="21">
        <v>142.36000000000001</v>
      </c>
      <c r="E3" s="22" t="s">
        <v>243</v>
      </c>
      <c r="F3" s="22" t="s">
        <v>244</v>
      </c>
      <c r="G3" s="29">
        <v>142.36000000000001</v>
      </c>
      <c r="H3" s="6" t="s">
        <v>12</v>
      </c>
      <c r="I3" s="17">
        <f t="shared" si="0"/>
        <v>1</v>
      </c>
      <c r="J3" s="18">
        <f t="shared" si="1"/>
        <v>142.36000000000001</v>
      </c>
    </row>
    <row r="4" spans="1:10" x14ac:dyDescent="0.2">
      <c r="A4" s="6">
        <v>3</v>
      </c>
      <c r="B4" s="24" t="s">
        <v>127</v>
      </c>
      <c r="C4" s="20" t="s">
        <v>43</v>
      </c>
      <c r="D4" s="21">
        <v>202.91</v>
      </c>
      <c r="E4" s="22" t="s">
        <v>243</v>
      </c>
      <c r="F4" s="22" t="s">
        <v>244</v>
      </c>
      <c r="G4" s="29">
        <v>202.91</v>
      </c>
      <c r="H4" s="6" t="s">
        <v>12</v>
      </c>
      <c r="I4" s="17">
        <f t="shared" si="0"/>
        <v>1</v>
      </c>
      <c r="J4" s="18">
        <f t="shared" si="1"/>
        <v>202.91</v>
      </c>
    </row>
    <row r="5" spans="1:10" x14ac:dyDescent="0.2">
      <c r="A5" s="6">
        <v>4</v>
      </c>
      <c r="B5" s="24" t="s">
        <v>130</v>
      </c>
      <c r="C5" s="20" t="s">
        <v>41</v>
      </c>
      <c r="D5" s="21">
        <v>81750</v>
      </c>
      <c r="E5" s="22" t="s">
        <v>245</v>
      </c>
      <c r="F5" s="22" t="s">
        <v>246</v>
      </c>
      <c r="G5" s="29">
        <v>81750</v>
      </c>
      <c r="H5" s="6" t="s">
        <v>12</v>
      </c>
      <c r="I5" s="17">
        <f t="shared" si="0"/>
        <v>-31</v>
      </c>
      <c r="J5" s="18">
        <f t="shared" si="1"/>
        <v>-2534250</v>
      </c>
    </row>
    <row r="6" spans="1:10" x14ac:dyDescent="0.2">
      <c r="A6" s="6">
        <v>5</v>
      </c>
      <c r="B6" s="24" t="s">
        <v>112</v>
      </c>
      <c r="C6" s="20" t="s">
        <v>50</v>
      </c>
      <c r="D6" s="21">
        <v>137.6</v>
      </c>
      <c r="E6" s="22" t="s">
        <v>106</v>
      </c>
      <c r="F6" s="22" t="s">
        <v>238</v>
      </c>
      <c r="G6" s="29">
        <v>137.6</v>
      </c>
      <c r="H6" s="6" t="s">
        <v>12</v>
      </c>
      <c r="I6" s="17">
        <f t="shared" si="0"/>
        <v>3</v>
      </c>
      <c r="J6" s="18">
        <f t="shared" si="1"/>
        <v>412.79999999999995</v>
      </c>
    </row>
    <row r="7" spans="1:10" x14ac:dyDescent="0.2">
      <c r="A7" s="6">
        <v>6</v>
      </c>
      <c r="B7" s="24" t="s">
        <v>122</v>
      </c>
      <c r="C7" s="20" t="s">
        <v>43</v>
      </c>
      <c r="D7" s="21">
        <v>2507.21</v>
      </c>
      <c r="E7" s="22">
        <v>44939</v>
      </c>
      <c r="F7" s="22" t="s">
        <v>238</v>
      </c>
      <c r="G7" s="29">
        <v>2507.21</v>
      </c>
      <c r="H7" s="6" t="s">
        <v>12</v>
      </c>
      <c r="I7" s="17">
        <f t="shared" si="0"/>
        <v>4</v>
      </c>
      <c r="J7" s="18">
        <f t="shared" si="1"/>
        <v>10028.84</v>
      </c>
    </row>
    <row r="8" spans="1:10" x14ac:dyDescent="0.2">
      <c r="A8" s="6">
        <v>7</v>
      </c>
      <c r="B8" s="24" t="s">
        <v>123</v>
      </c>
      <c r="C8" s="20" t="s">
        <v>43</v>
      </c>
      <c r="D8" s="21">
        <v>1878.93</v>
      </c>
      <c r="E8" s="22">
        <v>44939</v>
      </c>
      <c r="F8" s="22" t="s">
        <v>238</v>
      </c>
      <c r="G8" s="29">
        <v>1878.93</v>
      </c>
      <c r="H8" s="6" t="s">
        <v>12</v>
      </c>
      <c r="I8" s="17">
        <f t="shared" si="0"/>
        <v>4</v>
      </c>
      <c r="J8" s="18">
        <f t="shared" si="1"/>
        <v>7515.72</v>
      </c>
    </row>
    <row r="9" spans="1:10" x14ac:dyDescent="0.2">
      <c r="A9" s="6">
        <v>8</v>
      </c>
      <c r="B9" s="24" t="s">
        <v>124</v>
      </c>
      <c r="C9" s="20" t="s">
        <v>62</v>
      </c>
      <c r="D9" s="21">
        <v>985.42</v>
      </c>
      <c r="E9" s="22">
        <v>44928</v>
      </c>
      <c r="F9" s="22" t="s">
        <v>238</v>
      </c>
      <c r="G9" s="29">
        <v>985.42</v>
      </c>
      <c r="H9" s="6" t="s">
        <v>12</v>
      </c>
      <c r="I9" s="17">
        <f t="shared" si="0"/>
        <v>15</v>
      </c>
      <c r="J9" s="18">
        <f t="shared" si="1"/>
        <v>14781.3</v>
      </c>
    </row>
    <row r="10" spans="1:10" x14ac:dyDescent="0.2">
      <c r="A10" s="6">
        <v>9</v>
      </c>
      <c r="B10" s="24" t="s">
        <v>125</v>
      </c>
      <c r="C10" s="20" t="s">
        <v>43</v>
      </c>
      <c r="D10" s="21">
        <v>4131.4399999999996</v>
      </c>
      <c r="E10" s="22">
        <v>44928</v>
      </c>
      <c r="F10" s="22" t="s">
        <v>238</v>
      </c>
      <c r="G10" s="29">
        <v>4131.4399999999996</v>
      </c>
      <c r="H10" s="6" t="s">
        <v>12</v>
      </c>
      <c r="I10" s="17">
        <f t="shared" si="0"/>
        <v>15</v>
      </c>
      <c r="J10" s="18">
        <f t="shared" si="1"/>
        <v>61971.599999999991</v>
      </c>
    </row>
    <row r="11" spans="1:10" x14ac:dyDescent="0.2">
      <c r="A11" s="6">
        <v>10</v>
      </c>
      <c r="B11" s="24" t="s">
        <v>128</v>
      </c>
      <c r="C11" s="20" t="s">
        <v>43</v>
      </c>
      <c r="D11" s="21">
        <v>556.33000000000004</v>
      </c>
      <c r="E11" s="22">
        <v>44936</v>
      </c>
      <c r="F11" s="22" t="s">
        <v>238</v>
      </c>
      <c r="G11" s="29">
        <v>556.33000000000004</v>
      </c>
      <c r="H11" s="6" t="s">
        <v>12</v>
      </c>
      <c r="I11" s="17">
        <f t="shared" si="0"/>
        <v>7</v>
      </c>
      <c r="J11" s="18">
        <f t="shared" si="1"/>
        <v>3894.3100000000004</v>
      </c>
    </row>
    <row r="12" spans="1:10" x14ac:dyDescent="0.2">
      <c r="A12" s="6">
        <v>11</v>
      </c>
      <c r="B12" s="24" t="s">
        <v>129</v>
      </c>
      <c r="C12" s="20" t="s">
        <v>43</v>
      </c>
      <c r="D12" s="21">
        <v>626.1</v>
      </c>
      <c r="E12" s="22">
        <v>44928</v>
      </c>
      <c r="F12" s="22" t="s">
        <v>238</v>
      </c>
      <c r="G12" s="29">
        <v>626.1</v>
      </c>
      <c r="H12" s="6" t="s">
        <v>12</v>
      </c>
      <c r="I12" s="17">
        <f t="shared" si="0"/>
        <v>15</v>
      </c>
      <c r="J12" s="18">
        <f t="shared" si="1"/>
        <v>9391.5</v>
      </c>
    </row>
    <row r="13" spans="1:10" x14ac:dyDescent="0.2">
      <c r="A13" s="6">
        <v>12</v>
      </c>
      <c r="B13" s="24" t="s">
        <v>108</v>
      </c>
      <c r="C13" s="20" t="s">
        <v>45</v>
      </c>
      <c r="D13" s="21">
        <v>218.18</v>
      </c>
      <c r="E13" s="22" t="s">
        <v>107</v>
      </c>
      <c r="F13" s="22" t="s">
        <v>237</v>
      </c>
      <c r="G13" s="29">
        <v>218.18</v>
      </c>
      <c r="H13" s="6" t="s">
        <v>12</v>
      </c>
      <c r="I13" s="17">
        <f t="shared" si="0"/>
        <v>3</v>
      </c>
      <c r="J13" s="18">
        <f t="shared" si="1"/>
        <v>654.54</v>
      </c>
    </row>
    <row r="14" spans="1:10" x14ac:dyDescent="0.2">
      <c r="A14" s="6">
        <v>13</v>
      </c>
      <c r="B14" s="24" t="s">
        <v>109</v>
      </c>
      <c r="C14" s="20" t="s">
        <v>36</v>
      </c>
      <c r="D14" s="21">
        <v>134.54</v>
      </c>
      <c r="E14" s="22" t="s">
        <v>107</v>
      </c>
      <c r="F14" s="22" t="s">
        <v>237</v>
      </c>
      <c r="G14" s="29">
        <v>134.54</v>
      </c>
      <c r="H14" s="6" t="s">
        <v>12</v>
      </c>
      <c r="I14" s="17">
        <f t="shared" si="0"/>
        <v>3</v>
      </c>
      <c r="J14" s="18">
        <f t="shared" si="1"/>
        <v>403.62</v>
      </c>
    </row>
    <row r="15" spans="1:10" x14ac:dyDescent="0.2">
      <c r="A15" s="6">
        <v>14</v>
      </c>
      <c r="B15" s="24" t="s">
        <v>110</v>
      </c>
      <c r="C15" s="20" t="s">
        <v>36</v>
      </c>
      <c r="D15" s="21">
        <v>134.54</v>
      </c>
      <c r="E15" s="22" t="s">
        <v>238</v>
      </c>
      <c r="F15" s="22" t="s">
        <v>237</v>
      </c>
      <c r="G15" s="29">
        <v>134.54</v>
      </c>
      <c r="H15" s="6" t="s">
        <v>12</v>
      </c>
      <c r="I15" s="17">
        <f t="shared" si="0"/>
        <v>6</v>
      </c>
      <c r="J15" s="18">
        <f t="shared" si="1"/>
        <v>807.24</v>
      </c>
    </row>
    <row r="16" spans="1:10" x14ac:dyDescent="0.2">
      <c r="A16" s="6">
        <v>15</v>
      </c>
      <c r="B16" s="24" t="s">
        <v>111</v>
      </c>
      <c r="C16" s="20" t="s">
        <v>49</v>
      </c>
      <c r="D16" s="21">
        <v>12</v>
      </c>
      <c r="E16" s="22" t="s">
        <v>107</v>
      </c>
      <c r="F16" s="22" t="s">
        <v>237</v>
      </c>
      <c r="G16" s="29">
        <v>12</v>
      </c>
      <c r="H16" s="6" t="s">
        <v>12</v>
      </c>
      <c r="I16" s="17">
        <f t="shared" si="0"/>
        <v>3</v>
      </c>
      <c r="J16" s="18">
        <f t="shared" si="1"/>
        <v>36</v>
      </c>
    </row>
    <row r="17" spans="1:10" x14ac:dyDescent="0.2">
      <c r="A17" s="6">
        <v>16</v>
      </c>
      <c r="B17" s="24" t="s">
        <v>113</v>
      </c>
      <c r="C17" s="20" t="s">
        <v>51</v>
      </c>
      <c r="D17" s="21">
        <v>255</v>
      </c>
      <c r="E17" s="22" t="s">
        <v>107</v>
      </c>
      <c r="F17" s="22" t="s">
        <v>237</v>
      </c>
      <c r="G17" s="29">
        <v>255</v>
      </c>
      <c r="H17" s="6" t="s">
        <v>12</v>
      </c>
      <c r="I17" s="17">
        <f t="shared" si="0"/>
        <v>3</v>
      </c>
      <c r="J17" s="18">
        <f t="shared" si="1"/>
        <v>765</v>
      </c>
    </row>
    <row r="18" spans="1:10" x14ac:dyDescent="0.2">
      <c r="A18" s="6">
        <v>17</v>
      </c>
      <c r="B18" s="24" t="s">
        <v>118</v>
      </c>
      <c r="C18" s="20" t="s">
        <v>58</v>
      </c>
      <c r="D18" s="21">
        <v>2208</v>
      </c>
      <c r="E18" s="22" t="s">
        <v>239</v>
      </c>
      <c r="F18" s="22" t="s">
        <v>237</v>
      </c>
      <c r="G18" s="29">
        <v>2208</v>
      </c>
      <c r="H18" s="6" t="s">
        <v>12</v>
      </c>
      <c r="I18" s="17">
        <f t="shared" si="0"/>
        <v>4</v>
      </c>
      <c r="J18" s="18">
        <f t="shared" si="1"/>
        <v>8832</v>
      </c>
    </row>
    <row r="19" spans="1:10" x14ac:dyDescent="0.2">
      <c r="A19" s="6">
        <v>18</v>
      </c>
      <c r="B19" s="24" t="s">
        <v>121</v>
      </c>
      <c r="C19" s="20" t="s">
        <v>60</v>
      </c>
      <c r="D19" s="21">
        <v>134.54</v>
      </c>
      <c r="E19" s="22" t="s">
        <v>107</v>
      </c>
      <c r="F19" s="22" t="s">
        <v>237</v>
      </c>
      <c r="G19" s="29">
        <v>134.54</v>
      </c>
      <c r="H19" s="6" t="s">
        <v>12</v>
      </c>
      <c r="I19" s="17">
        <f t="shared" si="0"/>
        <v>3</v>
      </c>
      <c r="J19" s="18">
        <f t="shared" si="1"/>
        <v>403.62</v>
      </c>
    </row>
    <row r="20" spans="1:10" x14ac:dyDescent="0.2">
      <c r="A20" s="6">
        <v>19</v>
      </c>
      <c r="B20" s="24" t="s">
        <v>133</v>
      </c>
      <c r="C20" s="20" t="s">
        <v>29</v>
      </c>
      <c r="D20" s="21">
        <v>134.54</v>
      </c>
      <c r="E20" s="22" t="s">
        <v>107</v>
      </c>
      <c r="F20" s="22" t="s">
        <v>237</v>
      </c>
      <c r="G20" s="29">
        <v>134.54</v>
      </c>
      <c r="H20" s="6" t="s">
        <v>12</v>
      </c>
      <c r="I20" s="17">
        <f t="shared" si="0"/>
        <v>3</v>
      </c>
      <c r="J20" s="18">
        <f t="shared" si="1"/>
        <v>403.62</v>
      </c>
    </row>
    <row r="21" spans="1:10" x14ac:dyDescent="0.2">
      <c r="A21" s="6">
        <v>20</v>
      </c>
      <c r="B21" s="24" t="s">
        <v>198</v>
      </c>
      <c r="C21" s="20" t="s">
        <v>83</v>
      </c>
      <c r="D21" s="21">
        <v>218.18</v>
      </c>
      <c r="E21" s="22" t="s">
        <v>107</v>
      </c>
      <c r="F21" s="22" t="s">
        <v>237</v>
      </c>
      <c r="G21" s="29">
        <v>218.18</v>
      </c>
      <c r="H21" s="6" t="s">
        <v>12</v>
      </c>
      <c r="I21" s="17">
        <f t="shared" si="0"/>
        <v>3</v>
      </c>
      <c r="J21" s="18">
        <f t="shared" si="1"/>
        <v>654.54</v>
      </c>
    </row>
    <row r="22" spans="1:10" x14ac:dyDescent="0.2">
      <c r="A22" s="6">
        <v>21</v>
      </c>
      <c r="B22" s="24" t="s">
        <v>199</v>
      </c>
      <c r="C22" s="20" t="s">
        <v>66</v>
      </c>
      <c r="D22" s="21">
        <v>134.54</v>
      </c>
      <c r="E22" s="22" t="s">
        <v>107</v>
      </c>
      <c r="F22" s="22" t="s">
        <v>237</v>
      </c>
      <c r="G22" s="29">
        <v>134.54</v>
      </c>
      <c r="H22" s="6" t="s">
        <v>12</v>
      </c>
      <c r="I22" s="17">
        <f t="shared" si="0"/>
        <v>3</v>
      </c>
      <c r="J22" s="18">
        <f t="shared" si="1"/>
        <v>403.62</v>
      </c>
    </row>
    <row r="23" spans="1:10" x14ac:dyDescent="0.2">
      <c r="A23" s="6">
        <v>22</v>
      </c>
      <c r="B23" s="24" t="s">
        <v>215</v>
      </c>
      <c r="C23" s="20" t="s">
        <v>91</v>
      </c>
      <c r="D23" s="21">
        <v>4000</v>
      </c>
      <c r="E23" s="22" t="s">
        <v>107</v>
      </c>
      <c r="F23" s="22" t="s">
        <v>237</v>
      </c>
      <c r="G23" s="29">
        <v>4000</v>
      </c>
      <c r="H23" s="6" t="s">
        <v>12</v>
      </c>
      <c r="I23" s="17">
        <f t="shared" si="0"/>
        <v>3</v>
      </c>
      <c r="J23" s="18">
        <f t="shared" si="1"/>
        <v>12000</v>
      </c>
    </row>
    <row r="24" spans="1:10" x14ac:dyDescent="0.2">
      <c r="A24" s="6">
        <v>23</v>
      </c>
      <c r="B24" s="24" t="s">
        <v>233</v>
      </c>
      <c r="C24" s="20" t="s">
        <v>44</v>
      </c>
      <c r="D24" s="21">
        <v>1935</v>
      </c>
      <c r="E24" s="22" t="s">
        <v>282</v>
      </c>
      <c r="F24" s="22" t="s">
        <v>237</v>
      </c>
      <c r="G24" s="29">
        <v>1935</v>
      </c>
      <c r="H24" s="6" t="s">
        <v>12</v>
      </c>
      <c r="I24" s="17">
        <f t="shared" si="0"/>
        <v>13</v>
      </c>
      <c r="J24" s="18">
        <f t="shared" si="1"/>
        <v>25155</v>
      </c>
    </row>
    <row r="25" spans="1:10" x14ac:dyDescent="0.2">
      <c r="A25" s="6">
        <v>24</v>
      </c>
      <c r="B25" s="24" t="s">
        <v>117</v>
      </c>
      <c r="C25" s="20" t="s">
        <v>32</v>
      </c>
      <c r="D25" s="21">
        <v>2970.86</v>
      </c>
      <c r="E25" s="22" t="s">
        <v>239</v>
      </c>
      <c r="F25" s="22" t="s">
        <v>241</v>
      </c>
      <c r="G25" s="29">
        <v>2970.86</v>
      </c>
      <c r="H25" s="6" t="s">
        <v>12</v>
      </c>
      <c r="I25" s="17">
        <f t="shared" si="0"/>
        <v>5</v>
      </c>
      <c r="J25" s="18">
        <f t="shared" si="1"/>
        <v>14854.300000000001</v>
      </c>
    </row>
    <row r="26" spans="1:10" x14ac:dyDescent="0.2">
      <c r="A26" s="6">
        <v>25</v>
      </c>
      <c r="B26" s="24" t="s">
        <v>103</v>
      </c>
      <c r="C26" s="20" t="s">
        <v>44</v>
      </c>
      <c r="D26" s="21">
        <v>1800</v>
      </c>
      <c r="E26" s="22">
        <v>44926</v>
      </c>
      <c r="F26" s="22" t="s">
        <v>235</v>
      </c>
      <c r="G26" s="29">
        <v>1800</v>
      </c>
      <c r="H26" s="6" t="s">
        <v>12</v>
      </c>
      <c r="I26" s="17">
        <f t="shared" si="0"/>
        <v>26</v>
      </c>
      <c r="J26" s="18">
        <f t="shared" si="1"/>
        <v>46800</v>
      </c>
    </row>
    <row r="27" spans="1:10" x14ac:dyDescent="0.2">
      <c r="A27" s="6">
        <v>26</v>
      </c>
      <c r="B27" s="24" t="s">
        <v>19</v>
      </c>
      <c r="C27" s="20" t="s">
        <v>29</v>
      </c>
      <c r="D27" s="21">
        <v>4998.62</v>
      </c>
      <c r="E27" s="22" t="s">
        <v>247</v>
      </c>
      <c r="F27" s="22" t="s">
        <v>235</v>
      </c>
      <c r="G27" s="29">
        <v>4998.62</v>
      </c>
      <c r="H27" s="6" t="s">
        <v>12</v>
      </c>
      <c r="I27" s="17">
        <f t="shared" si="0"/>
        <v>-33</v>
      </c>
      <c r="J27" s="18">
        <f t="shared" si="1"/>
        <v>-164954.46</v>
      </c>
    </row>
    <row r="28" spans="1:10" x14ac:dyDescent="0.2">
      <c r="A28" s="6">
        <v>27</v>
      </c>
      <c r="B28" s="24" t="s">
        <v>223</v>
      </c>
      <c r="C28" s="20" t="s">
        <v>97</v>
      </c>
      <c r="D28" s="21">
        <v>82922.22</v>
      </c>
      <c r="E28" s="22" t="s">
        <v>258</v>
      </c>
      <c r="F28" s="22" t="s">
        <v>235</v>
      </c>
      <c r="G28" s="29">
        <v>82922.22</v>
      </c>
      <c r="H28" s="6" t="s">
        <v>12</v>
      </c>
      <c r="I28" s="17">
        <f t="shared" si="0"/>
        <v>-15</v>
      </c>
      <c r="J28" s="18">
        <f t="shared" si="1"/>
        <v>-1243833.3</v>
      </c>
    </row>
    <row r="29" spans="1:10" x14ac:dyDescent="0.2">
      <c r="A29" s="6">
        <v>28</v>
      </c>
      <c r="B29" s="24" t="s">
        <v>224</v>
      </c>
      <c r="C29" s="20" t="s">
        <v>98</v>
      </c>
      <c r="D29" s="21">
        <v>15795.8</v>
      </c>
      <c r="E29" s="22" t="s">
        <v>258</v>
      </c>
      <c r="F29" s="22" t="s">
        <v>235</v>
      </c>
      <c r="G29" s="29">
        <v>15795.8</v>
      </c>
      <c r="H29" s="6" t="s">
        <v>12</v>
      </c>
      <c r="I29" s="17">
        <f t="shared" si="0"/>
        <v>-15</v>
      </c>
      <c r="J29" s="18">
        <f t="shared" si="1"/>
        <v>-236937</v>
      </c>
    </row>
    <row r="30" spans="1:10" x14ac:dyDescent="0.2">
      <c r="A30" s="6">
        <v>29</v>
      </c>
      <c r="B30" s="24" t="s">
        <v>135</v>
      </c>
      <c r="C30" s="20" t="s">
        <v>31</v>
      </c>
      <c r="D30" s="21">
        <v>2918.24</v>
      </c>
      <c r="E30" s="22" t="s">
        <v>250</v>
      </c>
      <c r="F30" s="22" t="s">
        <v>251</v>
      </c>
      <c r="G30" s="29">
        <v>2458.2399999999998</v>
      </c>
      <c r="H30" s="6" t="s">
        <v>12</v>
      </c>
      <c r="I30" s="17">
        <f t="shared" si="0"/>
        <v>-29</v>
      </c>
      <c r="J30" s="18">
        <f t="shared" si="1"/>
        <v>-84628.959999999992</v>
      </c>
    </row>
    <row r="31" spans="1:10" x14ac:dyDescent="0.2">
      <c r="A31" s="6">
        <v>30</v>
      </c>
      <c r="B31" s="24" t="s">
        <v>114</v>
      </c>
      <c r="C31" s="20" t="s">
        <v>52</v>
      </c>
      <c r="D31" s="21">
        <v>13008.75</v>
      </c>
      <c r="E31" s="22" t="s">
        <v>239</v>
      </c>
      <c r="F31" s="22" t="s">
        <v>104</v>
      </c>
      <c r="G31" s="29">
        <v>13008.75</v>
      </c>
      <c r="H31" s="6" t="s">
        <v>12</v>
      </c>
      <c r="I31" s="17">
        <f t="shared" si="0"/>
        <v>12</v>
      </c>
      <c r="J31" s="18">
        <f t="shared" si="1"/>
        <v>156105</v>
      </c>
    </row>
    <row r="32" spans="1:10" x14ac:dyDescent="0.2">
      <c r="A32" s="6">
        <v>31</v>
      </c>
      <c r="B32" s="24" t="s">
        <v>115</v>
      </c>
      <c r="C32" s="20" t="s">
        <v>54</v>
      </c>
      <c r="D32" s="21">
        <v>13051.57</v>
      </c>
      <c r="E32" s="22" t="s">
        <v>239</v>
      </c>
      <c r="F32" s="22" t="s">
        <v>104</v>
      </c>
      <c r="G32" s="29">
        <v>13051.57</v>
      </c>
      <c r="H32" s="6" t="s">
        <v>12</v>
      </c>
      <c r="I32" s="17">
        <f t="shared" si="0"/>
        <v>12</v>
      </c>
      <c r="J32" s="18">
        <f t="shared" si="1"/>
        <v>156618.84</v>
      </c>
    </row>
    <row r="33" spans="1:10" x14ac:dyDescent="0.2">
      <c r="A33" s="6">
        <v>32</v>
      </c>
      <c r="B33" s="24" t="s">
        <v>132</v>
      </c>
      <c r="C33" s="20" t="s">
        <v>28</v>
      </c>
      <c r="D33" s="21">
        <v>243.01</v>
      </c>
      <c r="E33" s="22">
        <v>44957</v>
      </c>
      <c r="F33" s="22" t="s">
        <v>104</v>
      </c>
      <c r="G33" s="29">
        <v>243.01</v>
      </c>
      <c r="H33" s="6" t="s">
        <v>12</v>
      </c>
      <c r="I33" s="17">
        <f t="shared" si="0"/>
        <v>0</v>
      </c>
      <c r="J33" s="18">
        <f t="shared" si="1"/>
        <v>0</v>
      </c>
    </row>
    <row r="34" spans="1:10" x14ac:dyDescent="0.2">
      <c r="A34" s="6">
        <v>33</v>
      </c>
      <c r="B34" s="24" t="s">
        <v>157</v>
      </c>
      <c r="C34" s="20" t="s">
        <v>38</v>
      </c>
      <c r="D34" s="21">
        <v>250</v>
      </c>
      <c r="E34" s="22" t="s">
        <v>245</v>
      </c>
      <c r="F34" s="22" t="s">
        <v>104</v>
      </c>
      <c r="G34" s="29">
        <v>250</v>
      </c>
      <c r="H34" s="6" t="s">
        <v>12</v>
      </c>
      <c r="I34" s="17">
        <f t="shared" si="0"/>
        <v>-16</v>
      </c>
      <c r="J34" s="18">
        <f t="shared" si="1"/>
        <v>-4000</v>
      </c>
    </row>
    <row r="35" spans="1:10" x14ac:dyDescent="0.2">
      <c r="A35" s="6">
        <v>34</v>
      </c>
      <c r="B35" s="24" t="s">
        <v>170</v>
      </c>
      <c r="C35" s="20" t="s">
        <v>35</v>
      </c>
      <c r="D35" s="21">
        <v>41.48</v>
      </c>
      <c r="E35" s="22">
        <v>44959</v>
      </c>
      <c r="F35" s="22" t="s">
        <v>104</v>
      </c>
      <c r="G35" s="29">
        <v>41.48</v>
      </c>
      <c r="H35" s="6" t="s">
        <v>12</v>
      </c>
      <c r="I35" s="17">
        <f t="shared" si="0"/>
        <v>-2</v>
      </c>
      <c r="J35" s="18">
        <f t="shared" si="1"/>
        <v>-82.96</v>
      </c>
    </row>
    <row r="36" spans="1:10" x14ac:dyDescent="0.2">
      <c r="A36" s="6">
        <v>35</v>
      </c>
      <c r="B36" s="24" t="s">
        <v>207</v>
      </c>
      <c r="C36" s="20" t="s">
        <v>86</v>
      </c>
      <c r="D36" s="21">
        <v>4118.54</v>
      </c>
      <c r="E36" s="22" t="s">
        <v>107</v>
      </c>
      <c r="F36" s="22" t="s">
        <v>104</v>
      </c>
      <c r="G36" s="29">
        <v>4118.54</v>
      </c>
      <c r="H36" s="6" t="s">
        <v>12</v>
      </c>
      <c r="I36" s="17">
        <f t="shared" si="0"/>
        <v>11</v>
      </c>
      <c r="J36" s="18">
        <f t="shared" si="1"/>
        <v>45303.94</v>
      </c>
    </row>
    <row r="37" spans="1:10" x14ac:dyDescent="0.2">
      <c r="A37" s="6">
        <v>36</v>
      </c>
      <c r="B37" s="24" t="s">
        <v>208</v>
      </c>
      <c r="C37" s="20" t="s">
        <v>80</v>
      </c>
      <c r="D37" s="21">
        <v>8854.33</v>
      </c>
      <c r="E37" s="22" t="s">
        <v>107</v>
      </c>
      <c r="F37" s="22" t="s">
        <v>104</v>
      </c>
      <c r="G37" s="29">
        <v>8854.33</v>
      </c>
      <c r="H37" s="6" t="s">
        <v>12</v>
      </c>
      <c r="I37" s="17">
        <f t="shared" si="0"/>
        <v>11</v>
      </c>
      <c r="J37" s="18">
        <f t="shared" si="1"/>
        <v>97397.63</v>
      </c>
    </row>
    <row r="38" spans="1:10" x14ac:dyDescent="0.2">
      <c r="A38" s="6">
        <v>37</v>
      </c>
      <c r="B38" s="24" t="s">
        <v>209</v>
      </c>
      <c r="C38" s="20" t="s">
        <v>80</v>
      </c>
      <c r="D38" s="21">
        <v>8872.9599999999991</v>
      </c>
      <c r="E38" s="22" t="s">
        <v>107</v>
      </c>
      <c r="F38" s="22" t="s">
        <v>104</v>
      </c>
      <c r="G38" s="29">
        <v>8872.9599999999991</v>
      </c>
      <c r="H38" s="6" t="s">
        <v>12</v>
      </c>
      <c r="I38" s="17">
        <f t="shared" si="0"/>
        <v>11</v>
      </c>
      <c r="J38" s="18">
        <f t="shared" si="1"/>
        <v>97602.559999999998</v>
      </c>
    </row>
    <row r="39" spans="1:10" x14ac:dyDescent="0.2">
      <c r="A39" s="6">
        <v>38</v>
      </c>
      <c r="B39" s="24" t="s">
        <v>119</v>
      </c>
      <c r="C39" s="20" t="s">
        <v>46</v>
      </c>
      <c r="D39" s="21">
        <v>1504.25</v>
      </c>
      <c r="E39" s="22" t="s">
        <v>104</v>
      </c>
      <c r="F39" s="22" t="s">
        <v>242</v>
      </c>
      <c r="G39" s="29">
        <v>1504.25</v>
      </c>
      <c r="H39" s="6" t="s">
        <v>12</v>
      </c>
      <c r="I39" s="17">
        <f t="shared" si="0"/>
        <v>1</v>
      </c>
      <c r="J39" s="18">
        <f t="shared" si="1"/>
        <v>1504.25</v>
      </c>
    </row>
    <row r="40" spans="1:10" x14ac:dyDescent="0.2">
      <c r="A40" s="6">
        <v>39</v>
      </c>
      <c r="B40" s="24" t="s">
        <v>120</v>
      </c>
      <c r="C40" s="20" t="s">
        <v>59</v>
      </c>
      <c r="D40" s="21">
        <v>2250</v>
      </c>
      <c r="E40" s="22" t="s">
        <v>104</v>
      </c>
      <c r="F40" s="22" t="s">
        <v>242</v>
      </c>
      <c r="G40" s="29">
        <v>2250</v>
      </c>
      <c r="H40" s="6" t="s">
        <v>12</v>
      </c>
      <c r="I40" s="17">
        <f t="shared" si="0"/>
        <v>1</v>
      </c>
      <c r="J40" s="18">
        <f t="shared" si="1"/>
        <v>2250</v>
      </c>
    </row>
    <row r="41" spans="1:10" x14ac:dyDescent="0.2">
      <c r="A41" s="6">
        <v>40</v>
      </c>
      <c r="B41" s="24" t="s">
        <v>131</v>
      </c>
      <c r="C41" s="20" t="s">
        <v>29</v>
      </c>
      <c r="D41" s="21">
        <v>690</v>
      </c>
      <c r="E41" s="22" t="s">
        <v>104</v>
      </c>
      <c r="F41" s="22" t="s">
        <v>242</v>
      </c>
      <c r="G41" s="29">
        <v>690</v>
      </c>
      <c r="H41" s="6" t="s">
        <v>12</v>
      </c>
      <c r="I41" s="17">
        <f t="shared" si="0"/>
        <v>1</v>
      </c>
      <c r="J41" s="18">
        <f t="shared" si="1"/>
        <v>690</v>
      </c>
    </row>
    <row r="42" spans="1:10" x14ac:dyDescent="0.2">
      <c r="A42" s="6">
        <v>41</v>
      </c>
      <c r="B42" s="24" t="s">
        <v>136</v>
      </c>
      <c r="C42" s="20" t="s">
        <v>29</v>
      </c>
      <c r="D42" s="21">
        <v>330.42</v>
      </c>
      <c r="E42" s="22" t="s">
        <v>107</v>
      </c>
      <c r="F42" s="22" t="s">
        <v>242</v>
      </c>
      <c r="G42" s="29">
        <v>330.42</v>
      </c>
      <c r="H42" s="6" t="s">
        <v>12</v>
      </c>
      <c r="I42" s="17">
        <f t="shared" si="0"/>
        <v>12</v>
      </c>
      <c r="J42" s="18">
        <f t="shared" si="1"/>
        <v>3965.04</v>
      </c>
    </row>
    <row r="43" spans="1:10" x14ac:dyDescent="0.2">
      <c r="A43" s="6">
        <v>42</v>
      </c>
      <c r="B43" s="24" t="s">
        <v>138</v>
      </c>
      <c r="C43" s="20" t="s">
        <v>22</v>
      </c>
      <c r="D43" s="21">
        <v>300</v>
      </c>
      <c r="E43" s="22" t="s">
        <v>104</v>
      </c>
      <c r="F43" s="22" t="s">
        <v>242</v>
      </c>
      <c r="G43" s="29">
        <v>300</v>
      </c>
      <c r="H43" s="6" t="s">
        <v>12</v>
      </c>
      <c r="I43" s="17">
        <f t="shared" si="0"/>
        <v>1</v>
      </c>
      <c r="J43" s="18">
        <f t="shared" si="1"/>
        <v>300</v>
      </c>
    </row>
    <row r="44" spans="1:10" x14ac:dyDescent="0.2">
      <c r="A44" s="6">
        <v>43</v>
      </c>
      <c r="B44" s="24" t="s">
        <v>139</v>
      </c>
      <c r="C44" s="20" t="s">
        <v>27</v>
      </c>
      <c r="D44" s="21">
        <v>2772</v>
      </c>
      <c r="E44" s="22">
        <v>44957</v>
      </c>
      <c r="F44" s="22" t="s">
        <v>242</v>
      </c>
      <c r="G44" s="29">
        <v>2772</v>
      </c>
      <c r="H44" s="6" t="s">
        <v>12</v>
      </c>
      <c r="I44" s="17">
        <f t="shared" si="0"/>
        <v>1</v>
      </c>
      <c r="J44" s="18">
        <f t="shared" si="1"/>
        <v>2772</v>
      </c>
    </row>
    <row r="45" spans="1:10" x14ac:dyDescent="0.2">
      <c r="A45" s="6">
        <v>44</v>
      </c>
      <c r="B45" s="24" t="s">
        <v>96</v>
      </c>
      <c r="C45" s="20" t="s">
        <v>87</v>
      </c>
      <c r="D45" s="21">
        <v>2012.14</v>
      </c>
      <c r="E45" s="22" t="s">
        <v>104</v>
      </c>
      <c r="F45" s="22" t="s">
        <v>242</v>
      </c>
      <c r="G45" s="29">
        <v>2012.14</v>
      </c>
      <c r="H45" s="6" t="s">
        <v>12</v>
      </c>
      <c r="I45" s="17">
        <f t="shared" si="0"/>
        <v>1</v>
      </c>
      <c r="J45" s="18">
        <f t="shared" si="1"/>
        <v>2012.14</v>
      </c>
    </row>
    <row r="46" spans="1:10" x14ac:dyDescent="0.2">
      <c r="A46" s="6">
        <v>45</v>
      </c>
      <c r="B46" s="24" t="s">
        <v>217</v>
      </c>
      <c r="C46" s="20" t="s">
        <v>92</v>
      </c>
      <c r="D46" s="21">
        <v>110</v>
      </c>
      <c r="E46" s="22" t="s">
        <v>104</v>
      </c>
      <c r="F46" s="22" t="s">
        <v>242</v>
      </c>
      <c r="G46" s="29">
        <v>110</v>
      </c>
      <c r="H46" s="6" t="s">
        <v>12</v>
      </c>
      <c r="I46" s="17">
        <f t="shared" si="0"/>
        <v>1</v>
      </c>
      <c r="J46" s="18">
        <f t="shared" si="1"/>
        <v>110</v>
      </c>
    </row>
    <row r="47" spans="1:10" x14ac:dyDescent="0.2">
      <c r="A47" s="6">
        <v>46</v>
      </c>
      <c r="B47" s="24" t="s">
        <v>226</v>
      </c>
      <c r="C47" s="20" t="s">
        <v>101</v>
      </c>
      <c r="D47" s="21">
        <v>1615.03</v>
      </c>
      <c r="E47" s="22">
        <v>44952</v>
      </c>
      <c r="F47" s="22" t="s">
        <v>242</v>
      </c>
      <c r="G47" s="29">
        <v>1615.03</v>
      </c>
      <c r="H47" s="6" t="s">
        <v>12</v>
      </c>
      <c r="I47" s="17">
        <f t="shared" si="0"/>
        <v>6</v>
      </c>
      <c r="J47" s="18">
        <f t="shared" si="1"/>
        <v>9690.18</v>
      </c>
    </row>
    <row r="48" spans="1:10" x14ac:dyDescent="0.2">
      <c r="A48" s="6">
        <v>47</v>
      </c>
      <c r="B48" s="24" t="s">
        <v>150</v>
      </c>
      <c r="C48" s="20" t="s">
        <v>45</v>
      </c>
      <c r="D48" s="21">
        <v>496.72</v>
      </c>
      <c r="E48" s="22" t="s">
        <v>104</v>
      </c>
      <c r="F48" s="22" t="s">
        <v>242</v>
      </c>
      <c r="G48" s="29">
        <v>486.06</v>
      </c>
      <c r="H48" s="6" t="s">
        <v>12</v>
      </c>
      <c r="I48" s="17">
        <f t="shared" si="0"/>
        <v>1</v>
      </c>
      <c r="J48" s="18">
        <f t="shared" si="1"/>
        <v>496.72</v>
      </c>
    </row>
    <row r="49" spans="1:10" x14ac:dyDescent="0.2">
      <c r="A49" s="6">
        <v>48</v>
      </c>
      <c r="B49" s="24" t="s">
        <v>141</v>
      </c>
      <c r="C49" s="20" t="s">
        <v>61</v>
      </c>
      <c r="D49" s="21">
        <v>17100</v>
      </c>
      <c r="E49" s="22" t="s">
        <v>250</v>
      </c>
      <c r="F49" s="22" t="s">
        <v>253</v>
      </c>
      <c r="G49" s="29">
        <v>17100</v>
      </c>
      <c r="H49" s="6" t="s">
        <v>12</v>
      </c>
      <c r="I49" s="17">
        <f t="shared" si="0"/>
        <v>-23</v>
      </c>
      <c r="J49" s="18">
        <f t="shared" si="1"/>
        <v>-393300</v>
      </c>
    </row>
    <row r="50" spans="1:10" x14ac:dyDescent="0.2">
      <c r="A50" s="6">
        <v>49</v>
      </c>
      <c r="B50" s="24" t="s">
        <v>210</v>
      </c>
      <c r="C50" s="20" t="s">
        <v>80</v>
      </c>
      <c r="D50" s="21">
        <v>1586</v>
      </c>
      <c r="E50" s="22" t="s">
        <v>107</v>
      </c>
      <c r="F50" s="22" t="s">
        <v>253</v>
      </c>
      <c r="G50" s="29">
        <v>1336</v>
      </c>
      <c r="H50" s="6" t="s">
        <v>12</v>
      </c>
      <c r="I50" s="17">
        <f t="shared" si="0"/>
        <v>13</v>
      </c>
      <c r="J50" s="18">
        <f t="shared" si="1"/>
        <v>20618</v>
      </c>
    </row>
    <row r="51" spans="1:10" x14ac:dyDescent="0.2">
      <c r="A51" s="6">
        <v>50</v>
      </c>
      <c r="B51" s="24" t="s">
        <v>232</v>
      </c>
      <c r="C51" s="20" t="s">
        <v>48</v>
      </c>
      <c r="D51" s="21">
        <v>8500</v>
      </c>
      <c r="E51" s="22" t="s">
        <v>237</v>
      </c>
      <c r="F51" s="22" t="s">
        <v>253</v>
      </c>
      <c r="G51" s="29">
        <v>8500</v>
      </c>
      <c r="H51" s="6" t="s">
        <v>12</v>
      </c>
      <c r="I51" s="17">
        <f t="shared" si="0"/>
        <v>10</v>
      </c>
      <c r="J51" s="18">
        <f t="shared" si="1"/>
        <v>85000</v>
      </c>
    </row>
    <row r="52" spans="1:10" x14ac:dyDescent="0.2">
      <c r="A52" s="6">
        <v>51</v>
      </c>
      <c r="B52" s="24" t="s">
        <v>144</v>
      </c>
      <c r="C52" s="20" t="s">
        <v>41</v>
      </c>
      <c r="D52" s="21">
        <v>15002</v>
      </c>
      <c r="E52" s="22">
        <v>44957</v>
      </c>
      <c r="F52" s="22" t="s">
        <v>256</v>
      </c>
      <c r="G52" s="29">
        <v>15002</v>
      </c>
      <c r="H52" s="6" t="s">
        <v>12</v>
      </c>
      <c r="I52" s="17">
        <f t="shared" si="0"/>
        <v>6</v>
      </c>
      <c r="J52" s="18">
        <f t="shared" si="1"/>
        <v>90012</v>
      </c>
    </row>
    <row r="53" spans="1:10" x14ac:dyDescent="0.2">
      <c r="A53" s="6">
        <v>52</v>
      </c>
      <c r="B53" s="24" t="s">
        <v>216</v>
      </c>
      <c r="C53" s="20" t="s">
        <v>64</v>
      </c>
      <c r="D53" s="21">
        <v>2824.89</v>
      </c>
      <c r="E53" s="22" t="s">
        <v>257</v>
      </c>
      <c r="F53" s="22" t="s">
        <v>279</v>
      </c>
      <c r="G53" s="29">
        <v>2824.89</v>
      </c>
      <c r="H53" s="6" t="s">
        <v>12</v>
      </c>
      <c r="I53" s="17">
        <f t="shared" si="0"/>
        <v>-1</v>
      </c>
      <c r="J53" s="18">
        <f t="shared" si="1"/>
        <v>-2824.89</v>
      </c>
    </row>
    <row r="54" spans="1:10" x14ac:dyDescent="0.2">
      <c r="A54" s="6">
        <v>53</v>
      </c>
      <c r="B54" s="24" t="s">
        <v>145</v>
      </c>
      <c r="C54" s="20" t="s">
        <v>44</v>
      </c>
      <c r="D54" s="21">
        <v>220.08</v>
      </c>
      <c r="E54" s="22" t="s">
        <v>257</v>
      </c>
      <c r="F54" s="22" t="s">
        <v>258</v>
      </c>
      <c r="G54" s="29">
        <v>220.08</v>
      </c>
      <c r="H54" s="6" t="s">
        <v>12</v>
      </c>
      <c r="I54" s="17">
        <f t="shared" si="0"/>
        <v>1</v>
      </c>
      <c r="J54" s="18">
        <f t="shared" si="1"/>
        <v>220.08</v>
      </c>
    </row>
    <row r="55" spans="1:10" x14ac:dyDescent="0.2">
      <c r="A55" s="6">
        <v>54</v>
      </c>
      <c r="B55" s="24" t="s">
        <v>146</v>
      </c>
      <c r="C55" s="20" t="s">
        <v>69</v>
      </c>
      <c r="D55" s="21">
        <v>471.89</v>
      </c>
      <c r="E55" s="22">
        <v>44993</v>
      </c>
      <c r="F55" s="22" t="s">
        <v>258</v>
      </c>
      <c r="G55" s="29">
        <v>471.89</v>
      </c>
      <c r="H55" s="6" t="s">
        <v>12</v>
      </c>
      <c r="I55" s="17">
        <f t="shared" si="0"/>
        <v>-26</v>
      </c>
      <c r="J55" s="18">
        <f t="shared" si="1"/>
        <v>-12269.14</v>
      </c>
    </row>
    <row r="56" spans="1:10" x14ac:dyDescent="0.2">
      <c r="A56" s="6">
        <v>55</v>
      </c>
      <c r="B56" s="24" t="s">
        <v>147</v>
      </c>
      <c r="C56" s="20" t="s">
        <v>45</v>
      </c>
      <c r="D56" s="21">
        <v>494.82</v>
      </c>
      <c r="E56" s="22" t="s">
        <v>257</v>
      </c>
      <c r="F56" s="22" t="s">
        <v>258</v>
      </c>
      <c r="G56" s="29">
        <v>494.82</v>
      </c>
      <c r="H56" s="6" t="s">
        <v>12</v>
      </c>
      <c r="I56" s="17">
        <f t="shared" si="0"/>
        <v>1</v>
      </c>
      <c r="J56" s="18">
        <f t="shared" si="1"/>
        <v>494.82</v>
      </c>
    </row>
    <row r="57" spans="1:10" x14ac:dyDescent="0.2">
      <c r="A57" s="6">
        <v>56</v>
      </c>
      <c r="B57" s="24" t="s">
        <v>149</v>
      </c>
      <c r="C57" s="20" t="s">
        <v>44</v>
      </c>
      <c r="D57" s="21">
        <v>21167.95</v>
      </c>
      <c r="E57" s="22" t="s">
        <v>250</v>
      </c>
      <c r="F57" s="22" t="s">
        <v>258</v>
      </c>
      <c r="G57" s="29">
        <v>18359.95</v>
      </c>
      <c r="H57" s="6" t="s">
        <v>12</v>
      </c>
      <c r="I57" s="17">
        <f t="shared" si="0"/>
        <v>-15</v>
      </c>
      <c r="J57" s="18">
        <f t="shared" si="1"/>
        <v>-317519.25</v>
      </c>
    </row>
    <row r="58" spans="1:10" x14ac:dyDescent="0.2">
      <c r="A58" s="6">
        <v>57</v>
      </c>
      <c r="B58" s="24" t="s">
        <v>150</v>
      </c>
      <c r="C58" s="20" t="s">
        <v>70</v>
      </c>
      <c r="D58" s="21">
        <v>152.26</v>
      </c>
      <c r="E58" s="22" t="s">
        <v>250</v>
      </c>
      <c r="F58" s="22" t="s">
        <v>258</v>
      </c>
      <c r="G58" s="29">
        <v>128.26</v>
      </c>
      <c r="H58" s="6" t="s">
        <v>12</v>
      </c>
      <c r="I58" s="17">
        <f t="shared" si="0"/>
        <v>-15</v>
      </c>
      <c r="J58" s="18">
        <f t="shared" si="1"/>
        <v>-2283.8999999999996</v>
      </c>
    </row>
    <row r="59" spans="1:10" x14ac:dyDescent="0.2">
      <c r="A59" s="6">
        <v>58</v>
      </c>
      <c r="B59" s="24" t="s">
        <v>151</v>
      </c>
      <c r="C59" s="20" t="s">
        <v>70</v>
      </c>
      <c r="D59" s="21">
        <v>32947.949999999997</v>
      </c>
      <c r="E59" s="22" t="s">
        <v>250</v>
      </c>
      <c r="F59" s="22" t="s">
        <v>258</v>
      </c>
      <c r="G59" s="29">
        <v>27754.39</v>
      </c>
      <c r="H59" s="6" t="s">
        <v>12</v>
      </c>
      <c r="I59" s="17">
        <f t="shared" si="0"/>
        <v>-15</v>
      </c>
      <c r="J59" s="18">
        <f t="shared" si="1"/>
        <v>-494219.24999999994</v>
      </c>
    </row>
    <row r="60" spans="1:10" x14ac:dyDescent="0.2">
      <c r="A60" s="6">
        <v>59</v>
      </c>
      <c r="B60" s="24" t="s">
        <v>201</v>
      </c>
      <c r="C60" s="20" t="s">
        <v>85</v>
      </c>
      <c r="D60" s="21">
        <v>3273.5</v>
      </c>
      <c r="E60" s="22" t="s">
        <v>250</v>
      </c>
      <c r="F60" s="22" t="s">
        <v>258</v>
      </c>
      <c r="G60" s="29">
        <v>2757.5</v>
      </c>
      <c r="H60" s="6" t="s">
        <v>12</v>
      </c>
      <c r="I60" s="17">
        <f t="shared" si="0"/>
        <v>-15</v>
      </c>
      <c r="J60" s="18">
        <f t="shared" si="1"/>
        <v>-49102.5</v>
      </c>
    </row>
    <row r="61" spans="1:10" x14ac:dyDescent="0.2">
      <c r="A61" s="6">
        <v>60</v>
      </c>
      <c r="B61" s="24" t="s">
        <v>203</v>
      </c>
      <c r="C61" s="20" t="s">
        <v>88</v>
      </c>
      <c r="D61" s="21">
        <v>10000</v>
      </c>
      <c r="E61" s="22" t="s">
        <v>253</v>
      </c>
      <c r="F61" s="22" t="s">
        <v>258</v>
      </c>
      <c r="G61" s="29">
        <v>10000</v>
      </c>
      <c r="H61" s="6" t="s">
        <v>12</v>
      </c>
      <c r="I61" s="17">
        <f t="shared" si="0"/>
        <v>8</v>
      </c>
      <c r="J61" s="18">
        <f t="shared" si="1"/>
        <v>80000</v>
      </c>
    </row>
    <row r="62" spans="1:10" x14ac:dyDescent="0.2">
      <c r="A62" s="6">
        <v>61</v>
      </c>
      <c r="B62" s="24" t="s">
        <v>218</v>
      </c>
      <c r="C62" s="20" t="s">
        <v>93</v>
      </c>
      <c r="D62" s="21">
        <v>6694.38</v>
      </c>
      <c r="E62" s="22" t="s">
        <v>257</v>
      </c>
      <c r="F62" s="22" t="s">
        <v>258</v>
      </c>
      <c r="G62" s="29">
        <v>6694.38</v>
      </c>
      <c r="H62" s="6" t="s">
        <v>12</v>
      </c>
      <c r="I62" s="17">
        <f t="shared" si="0"/>
        <v>1</v>
      </c>
      <c r="J62" s="18">
        <f t="shared" si="1"/>
        <v>6694.38</v>
      </c>
    </row>
    <row r="63" spans="1:10" x14ac:dyDescent="0.2">
      <c r="A63" s="6">
        <v>62</v>
      </c>
      <c r="B63" s="24" t="s">
        <v>219</v>
      </c>
      <c r="C63" s="20" t="s">
        <v>55</v>
      </c>
      <c r="D63" s="21">
        <v>4836.1400000000003</v>
      </c>
      <c r="E63" s="22" t="s">
        <v>269</v>
      </c>
      <c r="F63" s="22" t="s">
        <v>258</v>
      </c>
      <c r="G63" s="29">
        <v>4836.1400000000003</v>
      </c>
      <c r="H63" s="6" t="s">
        <v>12</v>
      </c>
      <c r="I63" s="17">
        <f t="shared" si="0"/>
        <v>-27</v>
      </c>
      <c r="J63" s="18">
        <f t="shared" si="1"/>
        <v>-130575.78000000001</v>
      </c>
    </row>
    <row r="64" spans="1:10" x14ac:dyDescent="0.2">
      <c r="A64" s="6">
        <v>63</v>
      </c>
      <c r="B64" s="24" t="s">
        <v>137</v>
      </c>
      <c r="C64" s="20" t="s">
        <v>24</v>
      </c>
      <c r="D64" s="21">
        <v>240</v>
      </c>
      <c r="E64" s="22" t="s">
        <v>248</v>
      </c>
      <c r="F64" s="22" t="s">
        <v>252</v>
      </c>
      <c r="G64" s="29">
        <v>240</v>
      </c>
      <c r="H64" s="6" t="s">
        <v>12</v>
      </c>
      <c r="I64" s="17">
        <f t="shared" si="0"/>
        <v>-1</v>
      </c>
      <c r="J64" s="18">
        <f t="shared" si="1"/>
        <v>-240</v>
      </c>
    </row>
    <row r="65" spans="1:10" x14ac:dyDescent="0.2">
      <c r="A65" s="6">
        <v>64</v>
      </c>
      <c r="B65" s="24" t="s">
        <v>105</v>
      </c>
      <c r="C65" s="20" t="s">
        <v>23</v>
      </c>
      <c r="D65" s="21">
        <v>366</v>
      </c>
      <c r="E65" s="22" t="s">
        <v>248</v>
      </c>
      <c r="F65" s="22" t="s">
        <v>252</v>
      </c>
      <c r="G65" s="29">
        <v>306</v>
      </c>
      <c r="H65" s="6" t="s">
        <v>12</v>
      </c>
      <c r="I65" s="17">
        <f t="shared" si="0"/>
        <v>-1</v>
      </c>
      <c r="J65" s="18">
        <f t="shared" si="1"/>
        <v>-366</v>
      </c>
    </row>
    <row r="66" spans="1:10" x14ac:dyDescent="0.2">
      <c r="A66" s="6">
        <v>65</v>
      </c>
      <c r="B66" s="24" t="s">
        <v>140</v>
      </c>
      <c r="C66" s="20" t="s">
        <v>65</v>
      </c>
      <c r="D66" s="21">
        <v>2250</v>
      </c>
      <c r="E66" s="22" t="s">
        <v>248</v>
      </c>
      <c r="F66" s="22" t="s">
        <v>252</v>
      </c>
      <c r="G66" s="29">
        <v>2250</v>
      </c>
      <c r="H66" s="6" t="s">
        <v>12</v>
      </c>
      <c r="I66" s="17">
        <f t="shared" ref="I66:I129" si="2">F66-E66</f>
        <v>-1</v>
      </c>
      <c r="J66" s="18">
        <f t="shared" ref="J66:J129" si="3">I66*D66</f>
        <v>-2250</v>
      </c>
    </row>
    <row r="67" spans="1:10" x14ac:dyDescent="0.2">
      <c r="A67" s="6">
        <v>66</v>
      </c>
      <c r="B67" s="24" t="s">
        <v>155</v>
      </c>
      <c r="C67" s="20" t="s">
        <v>51</v>
      </c>
      <c r="D67" s="21">
        <v>305.27</v>
      </c>
      <c r="E67" s="22" t="s">
        <v>248</v>
      </c>
      <c r="F67" s="22" t="s">
        <v>252</v>
      </c>
      <c r="G67" s="29">
        <v>305.27</v>
      </c>
      <c r="H67" s="6" t="s">
        <v>12</v>
      </c>
      <c r="I67" s="17">
        <f t="shared" si="2"/>
        <v>-1</v>
      </c>
      <c r="J67" s="18">
        <f t="shared" si="3"/>
        <v>-305.27</v>
      </c>
    </row>
    <row r="68" spans="1:10" x14ac:dyDescent="0.2">
      <c r="A68" s="6">
        <v>67</v>
      </c>
      <c r="B68" s="24" t="s">
        <v>214</v>
      </c>
      <c r="C68" s="20" t="s">
        <v>90</v>
      </c>
      <c r="D68" s="21">
        <v>800</v>
      </c>
      <c r="E68" s="22" t="s">
        <v>248</v>
      </c>
      <c r="F68" s="22" t="s">
        <v>252</v>
      </c>
      <c r="G68" s="29">
        <v>800</v>
      </c>
      <c r="H68" s="6" t="s">
        <v>12</v>
      </c>
      <c r="I68" s="17">
        <f t="shared" si="2"/>
        <v>-1</v>
      </c>
      <c r="J68" s="18">
        <f t="shared" si="3"/>
        <v>-800</v>
      </c>
    </row>
    <row r="69" spans="1:10" x14ac:dyDescent="0.2">
      <c r="A69" s="6">
        <v>68</v>
      </c>
      <c r="B69" s="24" t="s">
        <v>152</v>
      </c>
      <c r="C69" s="20" t="s">
        <v>71</v>
      </c>
      <c r="D69" s="21">
        <v>314.24</v>
      </c>
      <c r="E69" s="22" t="s">
        <v>258</v>
      </c>
      <c r="F69" s="22" t="s">
        <v>248</v>
      </c>
      <c r="G69" s="29">
        <v>275.83999999999997</v>
      </c>
      <c r="H69" s="6" t="s">
        <v>12</v>
      </c>
      <c r="I69" s="17">
        <f t="shared" si="2"/>
        <v>5</v>
      </c>
      <c r="J69" s="18">
        <f t="shared" si="3"/>
        <v>1571.2</v>
      </c>
    </row>
    <row r="70" spans="1:10" x14ac:dyDescent="0.2">
      <c r="A70" s="6">
        <v>69</v>
      </c>
      <c r="B70" s="24" t="s">
        <v>153</v>
      </c>
      <c r="C70" s="20" t="s">
        <v>59</v>
      </c>
      <c r="D70" s="21">
        <v>87390</v>
      </c>
      <c r="E70" s="22" t="s">
        <v>258</v>
      </c>
      <c r="F70" s="22" t="s">
        <v>248</v>
      </c>
      <c r="G70" s="29">
        <v>87390</v>
      </c>
      <c r="H70" s="6" t="s">
        <v>12</v>
      </c>
      <c r="I70" s="17">
        <f t="shared" si="2"/>
        <v>5</v>
      </c>
      <c r="J70" s="18">
        <f t="shared" si="3"/>
        <v>436950</v>
      </c>
    </row>
    <row r="71" spans="1:10" x14ac:dyDescent="0.2">
      <c r="A71" s="6">
        <v>70</v>
      </c>
      <c r="B71" s="24" t="s">
        <v>134</v>
      </c>
      <c r="C71" s="20" t="s">
        <v>25</v>
      </c>
      <c r="D71" s="21">
        <v>188.8</v>
      </c>
      <c r="E71" s="22" t="s">
        <v>248</v>
      </c>
      <c r="F71" s="22" t="s">
        <v>249</v>
      </c>
      <c r="G71" s="29">
        <v>188.8</v>
      </c>
      <c r="H71" s="6" t="s">
        <v>12</v>
      </c>
      <c r="I71" s="17">
        <f t="shared" si="2"/>
        <v>2</v>
      </c>
      <c r="J71" s="18">
        <f t="shared" si="3"/>
        <v>377.6</v>
      </c>
    </row>
    <row r="72" spans="1:10" x14ac:dyDescent="0.2">
      <c r="A72" s="6">
        <v>71</v>
      </c>
      <c r="B72" s="24" t="s">
        <v>158</v>
      </c>
      <c r="C72" s="20" t="s">
        <v>69</v>
      </c>
      <c r="D72" s="21">
        <v>4428.1099999999997</v>
      </c>
      <c r="E72" s="22" t="s">
        <v>245</v>
      </c>
      <c r="F72" s="22" t="s">
        <v>249</v>
      </c>
      <c r="G72" s="29">
        <v>3730.11</v>
      </c>
      <c r="H72" s="6" t="s">
        <v>12</v>
      </c>
      <c r="I72" s="17">
        <f t="shared" si="2"/>
        <v>1</v>
      </c>
      <c r="J72" s="18">
        <f t="shared" si="3"/>
        <v>4428.1099999999997</v>
      </c>
    </row>
    <row r="73" spans="1:10" x14ac:dyDescent="0.2">
      <c r="A73" s="6">
        <v>72</v>
      </c>
      <c r="B73" s="24" t="s">
        <v>211</v>
      </c>
      <c r="C73" s="20" t="s">
        <v>80</v>
      </c>
      <c r="D73" s="21">
        <v>1586</v>
      </c>
      <c r="E73" s="22" t="s">
        <v>265</v>
      </c>
      <c r="F73" s="22" t="s">
        <v>249</v>
      </c>
      <c r="G73" s="29">
        <v>1336</v>
      </c>
      <c r="H73" s="6" t="s">
        <v>12</v>
      </c>
      <c r="I73" s="17">
        <f t="shared" si="2"/>
        <v>4</v>
      </c>
      <c r="J73" s="18">
        <f t="shared" si="3"/>
        <v>6344</v>
      </c>
    </row>
    <row r="74" spans="1:10" x14ac:dyDescent="0.2">
      <c r="A74" s="6">
        <v>73</v>
      </c>
      <c r="B74" s="24" t="s">
        <v>228</v>
      </c>
      <c r="C74" s="20" t="s">
        <v>94</v>
      </c>
      <c r="D74" s="21">
        <v>5845</v>
      </c>
      <c r="E74" s="22" t="s">
        <v>248</v>
      </c>
      <c r="F74" s="22" t="s">
        <v>249</v>
      </c>
      <c r="G74" s="29">
        <v>5845</v>
      </c>
      <c r="H74" s="6" t="s">
        <v>12</v>
      </c>
      <c r="I74" s="17">
        <f t="shared" si="2"/>
        <v>2</v>
      </c>
      <c r="J74" s="18">
        <f t="shared" si="3"/>
        <v>11690</v>
      </c>
    </row>
    <row r="75" spans="1:10" x14ac:dyDescent="0.2">
      <c r="A75" s="6">
        <v>74</v>
      </c>
      <c r="B75" s="24" t="s">
        <v>229</v>
      </c>
      <c r="C75" s="20" t="s">
        <v>86</v>
      </c>
      <c r="D75" s="21">
        <v>193.8</v>
      </c>
      <c r="E75" s="22" t="s">
        <v>245</v>
      </c>
      <c r="F75" s="22" t="s">
        <v>262</v>
      </c>
      <c r="G75" s="29">
        <v>193.8</v>
      </c>
      <c r="H75" s="6" t="s">
        <v>12</v>
      </c>
      <c r="I75" s="17">
        <f t="shared" si="2"/>
        <v>4</v>
      </c>
      <c r="J75" s="18">
        <f t="shared" si="3"/>
        <v>775.2</v>
      </c>
    </row>
    <row r="76" spans="1:10" x14ac:dyDescent="0.2">
      <c r="A76" s="6">
        <v>75</v>
      </c>
      <c r="B76" s="24" t="s">
        <v>159</v>
      </c>
      <c r="C76" s="20" t="s">
        <v>42</v>
      </c>
      <c r="D76" s="21">
        <v>1545.45</v>
      </c>
      <c r="E76" s="22" t="s">
        <v>262</v>
      </c>
      <c r="F76" s="22" t="s">
        <v>263</v>
      </c>
      <c r="G76" s="29">
        <v>1020.45</v>
      </c>
      <c r="H76" s="6" t="s">
        <v>12</v>
      </c>
      <c r="I76" s="17">
        <f t="shared" si="2"/>
        <v>1</v>
      </c>
      <c r="J76" s="18">
        <f t="shared" si="3"/>
        <v>1545.45</v>
      </c>
    </row>
    <row r="77" spans="1:10" x14ac:dyDescent="0.2">
      <c r="A77" s="6">
        <v>76</v>
      </c>
      <c r="B77" s="24" t="s">
        <v>213</v>
      </c>
      <c r="C77" s="20" t="s">
        <v>80</v>
      </c>
      <c r="D77" s="21">
        <v>2300</v>
      </c>
      <c r="E77" s="22" t="s">
        <v>262</v>
      </c>
      <c r="F77" s="22" t="s">
        <v>263</v>
      </c>
      <c r="G77" s="29">
        <v>2300</v>
      </c>
      <c r="H77" s="6" t="s">
        <v>12</v>
      </c>
      <c r="I77" s="17">
        <f t="shared" si="2"/>
        <v>1</v>
      </c>
      <c r="J77" s="18">
        <f t="shared" si="3"/>
        <v>2300</v>
      </c>
    </row>
    <row r="78" spans="1:10" x14ac:dyDescent="0.2">
      <c r="A78" s="6">
        <v>77</v>
      </c>
      <c r="B78" s="24" t="s">
        <v>142</v>
      </c>
      <c r="C78" s="20" t="s">
        <v>67</v>
      </c>
      <c r="D78" s="21">
        <v>3178.46</v>
      </c>
      <c r="E78" s="22" t="s">
        <v>254</v>
      </c>
      <c r="F78" s="22" t="s">
        <v>255</v>
      </c>
      <c r="G78" s="29">
        <v>3178.46</v>
      </c>
      <c r="H78" s="6" t="s">
        <v>12</v>
      </c>
      <c r="I78" s="17">
        <f t="shared" si="2"/>
        <v>5</v>
      </c>
      <c r="J78" s="18">
        <f t="shared" si="3"/>
        <v>15892.3</v>
      </c>
    </row>
    <row r="79" spans="1:10" x14ac:dyDescent="0.2">
      <c r="A79" s="6">
        <v>78</v>
      </c>
      <c r="B79" s="24" t="s">
        <v>194</v>
      </c>
      <c r="C79" s="20" t="s">
        <v>52</v>
      </c>
      <c r="D79" s="21">
        <v>41.48</v>
      </c>
      <c r="E79" s="22">
        <v>44987</v>
      </c>
      <c r="F79" s="22" t="s">
        <v>247</v>
      </c>
      <c r="G79" s="29">
        <v>41.48</v>
      </c>
      <c r="H79" s="6" t="s">
        <v>12</v>
      </c>
      <c r="I79" s="17">
        <f t="shared" si="2"/>
        <v>-2</v>
      </c>
      <c r="J79" s="18">
        <f t="shared" si="3"/>
        <v>-82.96</v>
      </c>
    </row>
    <row r="80" spans="1:10" x14ac:dyDescent="0.2">
      <c r="A80" s="6">
        <v>79</v>
      </c>
      <c r="B80" s="24" t="s">
        <v>225</v>
      </c>
      <c r="C80" s="20" t="s">
        <v>100</v>
      </c>
      <c r="D80" s="21">
        <v>14112.5</v>
      </c>
      <c r="E80" s="22" t="s">
        <v>269</v>
      </c>
      <c r="F80" s="22" t="s">
        <v>247</v>
      </c>
      <c r="G80" s="29">
        <v>14112.5</v>
      </c>
      <c r="H80" s="6" t="s">
        <v>12</v>
      </c>
      <c r="I80" s="17">
        <f t="shared" si="2"/>
        <v>-9</v>
      </c>
      <c r="J80" s="18">
        <f t="shared" si="3"/>
        <v>-127012.5</v>
      </c>
    </row>
    <row r="81" spans="1:10" x14ac:dyDescent="0.2">
      <c r="A81" s="6">
        <v>80</v>
      </c>
      <c r="B81" s="24" t="s">
        <v>116</v>
      </c>
      <c r="C81" s="20" t="s">
        <v>57</v>
      </c>
      <c r="D81" s="21">
        <v>389.2</v>
      </c>
      <c r="E81" s="22" t="s">
        <v>107</v>
      </c>
      <c r="F81" s="22" t="s">
        <v>240</v>
      </c>
      <c r="G81" s="29">
        <v>389.2</v>
      </c>
      <c r="H81" s="6" t="s">
        <v>12</v>
      </c>
      <c r="I81" s="17">
        <f t="shared" si="2"/>
        <v>40</v>
      </c>
      <c r="J81" s="18">
        <f t="shared" si="3"/>
        <v>15568</v>
      </c>
    </row>
    <row r="82" spans="1:10" x14ac:dyDescent="0.2">
      <c r="A82" s="6">
        <v>81</v>
      </c>
      <c r="B82" s="24" t="s">
        <v>143</v>
      </c>
      <c r="C82" s="20" t="s">
        <v>33</v>
      </c>
      <c r="D82" s="21">
        <v>347</v>
      </c>
      <c r="E82" s="22" t="s">
        <v>247</v>
      </c>
      <c r="F82" s="22" t="s">
        <v>240</v>
      </c>
      <c r="G82" s="29">
        <v>347</v>
      </c>
      <c r="H82" s="6" t="s">
        <v>12</v>
      </c>
      <c r="I82" s="17">
        <f t="shared" si="2"/>
        <v>1</v>
      </c>
      <c r="J82" s="18">
        <f t="shared" si="3"/>
        <v>347</v>
      </c>
    </row>
    <row r="83" spans="1:10" x14ac:dyDescent="0.2">
      <c r="A83" s="6">
        <v>82</v>
      </c>
      <c r="B83" s="24" t="s">
        <v>148</v>
      </c>
      <c r="C83" s="20" t="s">
        <v>43</v>
      </c>
      <c r="D83" s="21">
        <v>436.36</v>
      </c>
      <c r="E83" s="22" t="s">
        <v>259</v>
      </c>
      <c r="F83" s="22" t="s">
        <v>240</v>
      </c>
      <c r="G83" s="29">
        <v>436.36</v>
      </c>
      <c r="H83" s="6" t="s">
        <v>12</v>
      </c>
      <c r="I83" s="17">
        <f t="shared" si="2"/>
        <v>2</v>
      </c>
      <c r="J83" s="18">
        <f t="shared" si="3"/>
        <v>872.72</v>
      </c>
    </row>
    <row r="84" spans="1:10" x14ac:dyDescent="0.2">
      <c r="A84" s="6">
        <v>83</v>
      </c>
      <c r="B84" s="24" t="s">
        <v>161</v>
      </c>
      <c r="C84" s="20" t="s">
        <v>70</v>
      </c>
      <c r="D84" s="21">
        <v>608</v>
      </c>
      <c r="E84" s="22">
        <v>44985</v>
      </c>
      <c r="F84" s="22" t="s">
        <v>240</v>
      </c>
      <c r="G84" s="29">
        <v>608</v>
      </c>
      <c r="H84" s="6" t="s">
        <v>12</v>
      </c>
      <c r="I84" s="17">
        <f t="shared" si="2"/>
        <v>1</v>
      </c>
      <c r="J84" s="18">
        <f t="shared" si="3"/>
        <v>608</v>
      </c>
    </row>
    <row r="85" spans="1:10" x14ac:dyDescent="0.2">
      <c r="A85" s="6">
        <v>84</v>
      </c>
      <c r="B85" s="24" t="s">
        <v>162</v>
      </c>
      <c r="C85" s="20" t="s">
        <v>73</v>
      </c>
      <c r="D85" s="21">
        <v>475</v>
      </c>
      <c r="E85" s="22" t="s">
        <v>247</v>
      </c>
      <c r="F85" s="22" t="s">
        <v>240</v>
      </c>
      <c r="G85" s="29">
        <v>475</v>
      </c>
      <c r="H85" s="6" t="s">
        <v>12</v>
      </c>
      <c r="I85" s="17">
        <f t="shared" si="2"/>
        <v>1</v>
      </c>
      <c r="J85" s="18">
        <f t="shared" si="3"/>
        <v>475</v>
      </c>
    </row>
    <row r="86" spans="1:10" x14ac:dyDescent="0.2">
      <c r="A86" s="6">
        <v>85</v>
      </c>
      <c r="B86" s="24" t="s">
        <v>163</v>
      </c>
      <c r="C86" s="20" t="s">
        <v>53</v>
      </c>
      <c r="D86" s="21">
        <v>454</v>
      </c>
      <c r="E86" s="22" t="s">
        <v>247</v>
      </c>
      <c r="F86" s="22" t="s">
        <v>240</v>
      </c>
      <c r="G86" s="29">
        <v>454</v>
      </c>
      <c r="H86" s="6" t="s">
        <v>12</v>
      </c>
      <c r="I86" s="17">
        <f t="shared" si="2"/>
        <v>1</v>
      </c>
      <c r="J86" s="18">
        <f t="shared" si="3"/>
        <v>454</v>
      </c>
    </row>
    <row r="87" spans="1:10" x14ac:dyDescent="0.2">
      <c r="A87" s="6">
        <v>86</v>
      </c>
      <c r="B87" s="24" t="s">
        <v>164</v>
      </c>
      <c r="C87" s="20" t="s">
        <v>61</v>
      </c>
      <c r="D87" s="21">
        <v>260</v>
      </c>
      <c r="E87" s="22" t="s">
        <v>247</v>
      </c>
      <c r="F87" s="22" t="s">
        <v>240</v>
      </c>
      <c r="G87" s="29">
        <v>260</v>
      </c>
      <c r="H87" s="6" t="s">
        <v>12</v>
      </c>
      <c r="I87" s="17">
        <f t="shared" si="2"/>
        <v>1</v>
      </c>
      <c r="J87" s="18">
        <f t="shared" si="3"/>
        <v>260</v>
      </c>
    </row>
    <row r="88" spans="1:10" x14ac:dyDescent="0.2">
      <c r="A88" s="6">
        <v>87</v>
      </c>
      <c r="B88" s="24" t="s">
        <v>165</v>
      </c>
      <c r="C88" s="20" t="s">
        <v>62</v>
      </c>
      <c r="D88" s="21">
        <v>690</v>
      </c>
      <c r="E88" s="22" t="s">
        <v>247</v>
      </c>
      <c r="F88" s="22" t="s">
        <v>240</v>
      </c>
      <c r="G88" s="29">
        <v>690</v>
      </c>
      <c r="H88" s="6" t="s">
        <v>12</v>
      </c>
      <c r="I88" s="17">
        <f t="shared" si="2"/>
        <v>1</v>
      </c>
      <c r="J88" s="18">
        <f t="shared" si="3"/>
        <v>690</v>
      </c>
    </row>
    <row r="89" spans="1:10" x14ac:dyDescent="0.2">
      <c r="A89" s="6">
        <v>88</v>
      </c>
      <c r="B89" s="24" t="s">
        <v>166</v>
      </c>
      <c r="C89" s="20" t="s">
        <v>30</v>
      </c>
      <c r="D89" s="21">
        <v>772.2</v>
      </c>
      <c r="E89" s="22" t="s">
        <v>247</v>
      </c>
      <c r="F89" s="22" t="s">
        <v>240</v>
      </c>
      <c r="G89" s="29">
        <v>772.2</v>
      </c>
      <c r="H89" s="6" t="s">
        <v>12</v>
      </c>
      <c r="I89" s="17">
        <f t="shared" si="2"/>
        <v>1</v>
      </c>
      <c r="J89" s="18">
        <f t="shared" si="3"/>
        <v>772.2</v>
      </c>
    </row>
    <row r="90" spans="1:10" x14ac:dyDescent="0.2">
      <c r="A90" s="6">
        <v>89</v>
      </c>
      <c r="B90" s="24" t="s">
        <v>167</v>
      </c>
      <c r="C90" s="20" t="s">
        <v>65</v>
      </c>
      <c r="D90" s="21">
        <v>681.2</v>
      </c>
      <c r="E90" s="22" t="s">
        <v>247</v>
      </c>
      <c r="F90" s="22" t="s">
        <v>240</v>
      </c>
      <c r="G90" s="29">
        <v>681.2</v>
      </c>
      <c r="H90" s="6" t="s">
        <v>12</v>
      </c>
      <c r="I90" s="17">
        <f t="shared" si="2"/>
        <v>1</v>
      </c>
      <c r="J90" s="18">
        <f t="shared" si="3"/>
        <v>681.2</v>
      </c>
    </row>
    <row r="91" spans="1:10" x14ac:dyDescent="0.2">
      <c r="A91" s="6">
        <v>90</v>
      </c>
      <c r="B91" s="24" t="s">
        <v>205</v>
      </c>
      <c r="C91" s="20" t="s">
        <v>45</v>
      </c>
      <c r="D91" s="21">
        <v>12</v>
      </c>
      <c r="E91" s="22" t="s">
        <v>247</v>
      </c>
      <c r="F91" s="22" t="s">
        <v>240</v>
      </c>
      <c r="G91" s="29">
        <v>12</v>
      </c>
      <c r="H91" s="6" t="s">
        <v>12</v>
      </c>
      <c r="I91" s="17">
        <f t="shared" si="2"/>
        <v>1</v>
      </c>
      <c r="J91" s="18">
        <f t="shared" si="3"/>
        <v>12</v>
      </c>
    </row>
    <row r="92" spans="1:10" x14ac:dyDescent="0.2">
      <c r="A92" s="6">
        <v>91</v>
      </c>
      <c r="B92" s="24" t="s">
        <v>231</v>
      </c>
      <c r="C92" s="20" t="s">
        <v>56</v>
      </c>
      <c r="D92" s="21">
        <v>1147.5</v>
      </c>
      <c r="E92" s="22" t="s">
        <v>247</v>
      </c>
      <c r="F92" s="22" t="s">
        <v>240</v>
      </c>
      <c r="G92" s="29">
        <v>1147.5</v>
      </c>
      <c r="H92" s="6" t="s">
        <v>12</v>
      </c>
      <c r="I92" s="17">
        <f t="shared" si="2"/>
        <v>1</v>
      </c>
      <c r="J92" s="18">
        <f t="shared" si="3"/>
        <v>1147.5</v>
      </c>
    </row>
    <row r="93" spans="1:10" x14ac:dyDescent="0.2">
      <c r="A93" s="6">
        <v>92</v>
      </c>
      <c r="B93" s="24" t="s">
        <v>103</v>
      </c>
      <c r="C93" s="20" t="s">
        <v>43</v>
      </c>
      <c r="D93" s="21">
        <v>1800</v>
      </c>
      <c r="E93" s="22">
        <v>44957</v>
      </c>
      <c r="F93" s="22" t="s">
        <v>236</v>
      </c>
      <c r="G93" s="29">
        <v>1800</v>
      </c>
      <c r="H93" s="6" t="s">
        <v>12</v>
      </c>
      <c r="I93" s="17">
        <f t="shared" si="2"/>
        <v>30</v>
      </c>
      <c r="J93" s="18">
        <f t="shared" si="3"/>
        <v>54000</v>
      </c>
    </row>
    <row r="94" spans="1:10" x14ac:dyDescent="0.2">
      <c r="A94" s="6">
        <v>93</v>
      </c>
      <c r="B94" s="24" t="s">
        <v>168</v>
      </c>
      <c r="C94" s="20" t="s">
        <v>43</v>
      </c>
      <c r="D94" s="21">
        <v>824.72</v>
      </c>
      <c r="E94" s="22">
        <v>44977</v>
      </c>
      <c r="F94" s="22" t="s">
        <v>236</v>
      </c>
      <c r="G94" s="29">
        <v>694.72</v>
      </c>
      <c r="H94" s="6" t="s">
        <v>12</v>
      </c>
      <c r="I94" s="17">
        <f t="shared" si="2"/>
        <v>10</v>
      </c>
      <c r="J94" s="18">
        <f t="shared" si="3"/>
        <v>8247.2000000000007</v>
      </c>
    </row>
    <row r="95" spans="1:10" x14ac:dyDescent="0.2">
      <c r="A95" s="6">
        <v>94</v>
      </c>
      <c r="B95" s="24" t="s">
        <v>169</v>
      </c>
      <c r="C95" s="20" t="s">
        <v>40</v>
      </c>
      <c r="D95" s="21">
        <v>8000</v>
      </c>
      <c r="E95" s="22" t="s">
        <v>265</v>
      </c>
      <c r="F95" s="22" t="s">
        <v>236</v>
      </c>
      <c r="G95" s="29">
        <v>8000</v>
      </c>
      <c r="H95" s="6" t="s">
        <v>12</v>
      </c>
      <c r="I95" s="17">
        <f t="shared" si="2"/>
        <v>17</v>
      </c>
      <c r="J95" s="18">
        <f t="shared" si="3"/>
        <v>136000</v>
      </c>
    </row>
    <row r="96" spans="1:10" x14ac:dyDescent="0.2">
      <c r="A96" s="6">
        <v>95</v>
      </c>
      <c r="B96" s="24" t="s">
        <v>171</v>
      </c>
      <c r="C96" s="20" t="s">
        <v>26</v>
      </c>
      <c r="D96" s="21">
        <v>1400</v>
      </c>
      <c r="E96" s="22" t="s">
        <v>236</v>
      </c>
      <c r="F96" s="22" t="s">
        <v>236</v>
      </c>
      <c r="G96" s="29">
        <v>1400</v>
      </c>
      <c r="H96" s="6" t="s">
        <v>12</v>
      </c>
      <c r="I96" s="17">
        <f t="shared" si="2"/>
        <v>0</v>
      </c>
      <c r="J96" s="18">
        <f t="shared" si="3"/>
        <v>0</v>
      </c>
    </row>
    <row r="97" spans="1:10" x14ac:dyDescent="0.2">
      <c r="A97" s="6">
        <v>96</v>
      </c>
      <c r="B97" s="24" t="s">
        <v>172</v>
      </c>
      <c r="C97" s="20" t="s">
        <v>73</v>
      </c>
      <c r="D97" s="21">
        <v>11100</v>
      </c>
      <c r="E97" s="22" t="s">
        <v>266</v>
      </c>
      <c r="F97" s="22" t="s">
        <v>236</v>
      </c>
      <c r="G97" s="29">
        <v>11100</v>
      </c>
      <c r="H97" s="6" t="s">
        <v>12</v>
      </c>
      <c r="I97" s="17">
        <f t="shared" si="2"/>
        <v>-25</v>
      </c>
      <c r="J97" s="18">
        <f t="shared" si="3"/>
        <v>-277500</v>
      </c>
    </row>
    <row r="98" spans="1:10" x14ac:dyDescent="0.2">
      <c r="A98" s="6">
        <v>97</v>
      </c>
      <c r="B98" s="24" t="s">
        <v>173</v>
      </c>
      <c r="C98" s="20" t="s">
        <v>62</v>
      </c>
      <c r="D98" s="21">
        <v>180</v>
      </c>
      <c r="E98" s="22" t="s">
        <v>267</v>
      </c>
      <c r="F98" s="22" t="s">
        <v>236</v>
      </c>
      <c r="G98" s="29">
        <v>180</v>
      </c>
      <c r="H98" s="6" t="s">
        <v>12</v>
      </c>
      <c r="I98" s="17">
        <f t="shared" si="2"/>
        <v>-1</v>
      </c>
      <c r="J98" s="18">
        <f t="shared" si="3"/>
        <v>-180</v>
      </c>
    </row>
    <row r="99" spans="1:10" x14ac:dyDescent="0.2">
      <c r="A99" s="6">
        <v>98</v>
      </c>
      <c r="B99" s="24" t="s">
        <v>222</v>
      </c>
      <c r="C99" s="20" t="s">
        <v>77</v>
      </c>
      <c r="D99" s="21">
        <v>7500</v>
      </c>
      <c r="E99" s="22" t="s">
        <v>236</v>
      </c>
      <c r="F99" s="22" t="s">
        <v>236</v>
      </c>
      <c r="G99" s="29">
        <v>7500</v>
      </c>
      <c r="H99" s="6" t="s">
        <v>12</v>
      </c>
      <c r="I99" s="17">
        <f t="shared" si="2"/>
        <v>0</v>
      </c>
      <c r="J99" s="18">
        <f t="shared" si="3"/>
        <v>0</v>
      </c>
    </row>
    <row r="100" spans="1:10" x14ac:dyDescent="0.2">
      <c r="A100" s="6">
        <v>99</v>
      </c>
      <c r="B100" s="24" t="s">
        <v>175</v>
      </c>
      <c r="C100" s="20" t="s">
        <v>37</v>
      </c>
      <c r="D100" s="21">
        <v>205</v>
      </c>
      <c r="E100" s="22" t="s">
        <v>268</v>
      </c>
      <c r="F100" s="22" t="s">
        <v>267</v>
      </c>
      <c r="G100" s="29">
        <v>205</v>
      </c>
      <c r="H100" s="6" t="s">
        <v>12</v>
      </c>
      <c r="I100" s="17">
        <f t="shared" si="2"/>
        <v>-28</v>
      </c>
      <c r="J100" s="18">
        <f t="shared" si="3"/>
        <v>-5740</v>
      </c>
    </row>
    <row r="101" spans="1:10" x14ac:dyDescent="0.2">
      <c r="A101" s="6">
        <v>100</v>
      </c>
      <c r="B101" s="24" t="s">
        <v>149</v>
      </c>
      <c r="C101" s="20" t="s">
        <v>74</v>
      </c>
      <c r="D101" s="21">
        <v>185.99</v>
      </c>
      <c r="E101" s="22" t="s">
        <v>247</v>
      </c>
      <c r="F101" s="22" t="s">
        <v>269</v>
      </c>
      <c r="G101" s="29">
        <v>185.99</v>
      </c>
      <c r="H101" s="6" t="s">
        <v>12</v>
      </c>
      <c r="I101" s="17">
        <f t="shared" si="2"/>
        <v>9</v>
      </c>
      <c r="J101" s="18">
        <f t="shared" si="3"/>
        <v>1673.91</v>
      </c>
    </row>
    <row r="102" spans="1:10" x14ac:dyDescent="0.2">
      <c r="A102" s="6">
        <v>101</v>
      </c>
      <c r="B102" s="24" t="s">
        <v>176</v>
      </c>
      <c r="C102" s="20" t="s">
        <v>35</v>
      </c>
      <c r="D102" s="21">
        <v>3415.08</v>
      </c>
      <c r="E102" s="22" t="s">
        <v>270</v>
      </c>
      <c r="F102" s="22" t="s">
        <v>269</v>
      </c>
      <c r="G102" s="29">
        <v>3415.08</v>
      </c>
      <c r="H102" s="6" t="s">
        <v>12</v>
      </c>
      <c r="I102" s="17">
        <f t="shared" si="2"/>
        <v>2</v>
      </c>
      <c r="J102" s="18">
        <f t="shared" si="3"/>
        <v>6830.16</v>
      </c>
    </row>
    <row r="103" spans="1:10" x14ac:dyDescent="0.2">
      <c r="A103" s="6">
        <v>102</v>
      </c>
      <c r="B103" s="24" t="s">
        <v>177</v>
      </c>
      <c r="C103" s="20" t="s">
        <v>62</v>
      </c>
      <c r="D103" s="21">
        <v>1454.55</v>
      </c>
      <c r="E103" s="22" t="s">
        <v>271</v>
      </c>
      <c r="F103" s="22" t="s">
        <v>269</v>
      </c>
      <c r="G103" s="29">
        <v>1454.55</v>
      </c>
      <c r="H103" s="6" t="s">
        <v>12</v>
      </c>
      <c r="I103" s="17">
        <f t="shared" si="2"/>
        <v>3</v>
      </c>
      <c r="J103" s="18">
        <f t="shared" si="3"/>
        <v>4363.6499999999996</v>
      </c>
    </row>
    <row r="104" spans="1:10" x14ac:dyDescent="0.2">
      <c r="A104" s="6">
        <v>103</v>
      </c>
      <c r="B104" s="24" t="s">
        <v>178</v>
      </c>
      <c r="C104" s="20" t="s">
        <v>40</v>
      </c>
      <c r="D104" s="21">
        <v>113.25</v>
      </c>
      <c r="E104" s="22" t="s">
        <v>268</v>
      </c>
      <c r="F104" s="22" t="s">
        <v>269</v>
      </c>
      <c r="G104" s="29">
        <v>113.25</v>
      </c>
      <c r="H104" s="6" t="s">
        <v>12</v>
      </c>
      <c r="I104" s="17">
        <f t="shared" si="2"/>
        <v>-22</v>
      </c>
      <c r="J104" s="18">
        <f t="shared" si="3"/>
        <v>-2491.5</v>
      </c>
    </row>
    <row r="105" spans="1:10" x14ac:dyDescent="0.2">
      <c r="A105" s="6">
        <v>104</v>
      </c>
      <c r="B105" s="24" t="s">
        <v>179</v>
      </c>
      <c r="C105" s="20" t="s">
        <v>34</v>
      </c>
      <c r="D105" s="21">
        <v>1504.25</v>
      </c>
      <c r="E105" s="22" t="s">
        <v>247</v>
      </c>
      <c r="F105" s="22" t="s">
        <v>269</v>
      </c>
      <c r="G105" s="29">
        <v>1504.25</v>
      </c>
      <c r="H105" s="6" t="s">
        <v>12</v>
      </c>
      <c r="I105" s="17">
        <f t="shared" si="2"/>
        <v>9</v>
      </c>
      <c r="J105" s="18">
        <f t="shared" si="3"/>
        <v>13538.25</v>
      </c>
    </row>
    <row r="106" spans="1:10" x14ac:dyDescent="0.2">
      <c r="A106" s="6">
        <v>105</v>
      </c>
      <c r="B106" s="24" t="s">
        <v>206</v>
      </c>
      <c r="C106" s="20" t="s">
        <v>86</v>
      </c>
      <c r="D106" s="21">
        <v>22932.83</v>
      </c>
      <c r="E106" s="22" t="s">
        <v>268</v>
      </c>
      <c r="F106" s="22" t="s">
        <v>269</v>
      </c>
      <c r="G106" s="29">
        <v>22932.83</v>
      </c>
      <c r="H106" s="6" t="s">
        <v>12</v>
      </c>
      <c r="I106" s="17">
        <f t="shared" si="2"/>
        <v>-22</v>
      </c>
      <c r="J106" s="18">
        <f t="shared" si="3"/>
        <v>-504522.26</v>
      </c>
    </row>
    <row r="107" spans="1:10" x14ac:dyDescent="0.2">
      <c r="A107" s="6">
        <v>106</v>
      </c>
      <c r="B107" s="24" t="s">
        <v>154</v>
      </c>
      <c r="C107" s="20" t="s">
        <v>39</v>
      </c>
      <c r="D107" s="21">
        <v>906.87</v>
      </c>
      <c r="E107" s="22">
        <v>44995</v>
      </c>
      <c r="F107" s="22" t="s">
        <v>260</v>
      </c>
      <c r="G107" s="29">
        <v>906.87</v>
      </c>
      <c r="H107" s="6" t="s">
        <v>12</v>
      </c>
      <c r="I107" s="17">
        <f t="shared" si="2"/>
        <v>0</v>
      </c>
      <c r="J107" s="18">
        <f t="shared" si="3"/>
        <v>0</v>
      </c>
    </row>
    <row r="108" spans="1:10" x14ac:dyDescent="0.2">
      <c r="A108" s="6">
        <v>107</v>
      </c>
      <c r="B108" s="24" t="s">
        <v>156</v>
      </c>
      <c r="C108" s="20" t="s">
        <v>51</v>
      </c>
      <c r="D108" s="21">
        <v>1540</v>
      </c>
      <c r="E108" s="22" t="s">
        <v>260</v>
      </c>
      <c r="F108" s="22" t="s">
        <v>261</v>
      </c>
      <c r="G108" s="29">
        <v>1540</v>
      </c>
      <c r="H108" s="6" t="s">
        <v>12</v>
      </c>
      <c r="I108" s="17">
        <f t="shared" si="2"/>
        <v>3</v>
      </c>
      <c r="J108" s="18">
        <f t="shared" si="3"/>
        <v>4620</v>
      </c>
    </row>
    <row r="109" spans="1:10" x14ac:dyDescent="0.2">
      <c r="A109" s="6">
        <v>108</v>
      </c>
      <c r="B109" s="24" t="s">
        <v>174</v>
      </c>
      <c r="C109" s="20" t="s">
        <v>45</v>
      </c>
      <c r="D109" s="21">
        <v>726.96</v>
      </c>
      <c r="E109" s="22" t="s">
        <v>260</v>
      </c>
      <c r="F109" s="22" t="s">
        <v>261</v>
      </c>
      <c r="G109" s="29">
        <v>726.96</v>
      </c>
      <c r="H109" s="6" t="s">
        <v>12</v>
      </c>
      <c r="I109" s="17">
        <f t="shared" si="2"/>
        <v>3</v>
      </c>
      <c r="J109" s="18">
        <f t="shared" si="3"/>
        <v>2180.88</v>
      </c>
    </row>
    <row r="110" spans="1:10" x14ac:dyDescent="0.2">
      <c r="A110" s="6">
        <v>109</v>
      </c>
      <c r="B110" s="24" t="s">
        <v>20</v>
      </c>
      <c r="C110" s="20" t="s">
        <v>63</v>
      </c>
      <c r="D110" s="21">
        <v>2390</v>
      </c>
      <c r="E110" s="22">
        <v>44998</v>
      </c>
      <c r="F110" s="22" t="s">
        <v>261</v>
      </c>
      <c r="G110" s="29">
        <v>2390</v>
      </c>
      <c r="H110" s="6" t="s">
        <v>12</v>
      </c>
      <c r="I110" s="17">
        <f t="shared" si="2"/>
        <v>0</v>
      </c>
      <c r="J110" s="18">
        <f t="shared" si="3"/>
        <v>0</v>
      </c>
    </row>
    <row r="111" spans="1:10" x14ac:dyDescent="0.2">
      <c r="A111" s="6">
        <v>110</v>
      </c>
      <c r="B111" s="24" t="s">
        <v>180</v>
      </c>
      <c r="C111" s="20" t="s">
        <v>38</v>
      </c>
      <c r="D111" s="21">
        <v>1440</v>
      </c>
      <c r="E111" s="22" t="s">
        <v>260</v>
      </c>
      <c r="F111" s="22" t="s">
        <v>261</v>
      </c>
      <c r="G111" s="29">
        <v>1440</v>
      </c>
      <c r="H111" s="6" t="s">
        <v>12</v>
      </c>
      <c r="I111" s="17">
        <f t="shared" si="2"/>
        <v>3</v>
      </c>
      <c r="J111" s="18">
        <f t="shared" si="3"/>
        <v>4320</v>
      </c>
    </row>
    <row r="112" spans="1:10" x14ac:dyDescent="0.2">
      <c r="A112" s="6">
        <v>111</v>
      </c>
      <c r="B112" s="24" t="s">
        <v>185</v>
      </c>
      <c r="C112" s="20" t="s">
        <v>53</v>
      </c>
      <c r="D112" s="21">
        <v>85736.25</v>
      </c>
      <c r="E112" s="22" t="s">
        <v>276</v>
      </c>
      <c r="F112" s="22" t="s">
        <v>274</v>
      </c>
      <c r="G112" s="29">
        <v>85736.25</v>
      </c>
      <c r="H112" s="6" t="s">
        <v>12</v>
      </c>
      <c r="I112" s="17">
        <f t="shared" si="2"/>
        <v>-26</v>
      </c>
      <c r="J112" s="18">
        <f t="shared" si="3"/>
        <v>-2229142.5</v>
      </c>
    </row>
    <row r="113" spans="1:10" x14ac:dyDescent="0.2">
      <c r="A113" s="6">
        <v>112</v>
      </c>
      <c r="B113" s="24" t="s">
        <v>184</v>
      </c>
      <c r="C113" s="20" t="s">
        <v>76</v>
      </c>
      <c r="D113" s="21">
        <v>793</v>
      </c>
      <c r="E113" s="22" t="s">
        <v>274</v>
      </c>
      <c r="F113" s="22" t="s">
        <v>275</v>
      </c>
      <c r="G113" s="29">
        <v>793</v>
      </c>
      <c r="H113" s="6" t="s">
        <v>12</v>
      </c>
      <c r="I113" s="17">
        <f t="shared" si="2"/>
        <v>3</v>
      </c>
      <c r="J113" s="18">
        <f t="shared" si="3"/>
        <v>2379</v>
      </c>
    </row>
    <row r="114" spans="1:10" x14ac:dyDescent="0.2">
      <c r="A114" s="6">
        <v>113</v>
      </c>
      <c r="B114" s="24" t="s">
        <v>186</v>
      </c>
      <c r="C114" s="20" t="s">
        <v>60</v>
      </c>
      <c r="D114" s="21">
        <v>1256.82</v>
      </c>
      <c r="E114" s="22" t="s">
        <v>274</v>
      </c>
      <c r="F114" s="22" t="s">
        <v>275</v>
      </c>
      <c r="G114" s="29">
        <v>1256.82</v>
      </c>
      <c r="H114" s="6" t="s">
        <v>12</v>
      </c>
      <c r="I114" s="17">
        <f t="shared" si="2"/>
        <v>3</v>
      </c>
      <c r="J114" s="18">
        <f t="shared" si="3"/>
        <v>3770.46</v>
      </c>
    </row>
    <row r="115" spans="1:10" x14ac:dyDescent="0.2">
      <c r="A115" s="6">
        <v>114</v>
      </c>
      <c r="B115" s="24" t="s">
        <v>187</v>
      </c>
      <c r="C115" s="20" t="s">
        <v>68</v>
      </c>
      <c r="D115" s="21">
        <v>1649.74</v>
      </c>
      <c r="E115" s="22" t="s">
        <v>274</v>
      </c>
      <c r="F115" s="22" t="s">
        <v>275</v>
      </c>
      <c r="G115" s="29">
        <v>1649.74</v>
      </c>
      <c r="H115" s="6" t="s">
        <v>12</v>
      </c>
      <c r="I115" s="17">
        <f t="shared" si="2"/>
        <v>3</v>
      </c>
      <c r="J115" s="18">
        <f t="shared" si="3"/>
        <v>4949.22</v>
      </c>
    </row>
    <row r="116" spans="1:10" x14ac:dyDescent="0.2">
      <c r="A116" s="6">
        <v>115</v>
      </c>
      <c r="B116" s="24" t="s">
        <v>220</v>
      </c>
      <c r="C116" s="20" t="s">
        <v>95</v>
      </c>
      <c r="D116" s="21">
        <v>810.35</v>
      </c>
      <c r="E116" s="22" t="s">
        <v>274</v>
      </c>
      <c r="F116" s="22" t="s">
        <v>275</v>
      </c>
      <c r="G116" s="29">
        <v>810.35</v>
      </c>
      <c r="H116" s="6" t="s">
        <v>12</v>
      </c>
      <c r="I116" s="17">
        <f t="shared" si="2"/>
        <v>3</v>
      </c>
      <c r="J116" s="18">
        <f t="shared" si="3"/>
        <v>2431.0500000000002</v>
      </c>
    </row>
    <row r="117" spans="1:10" x14ac:dyDescent="0.2">
      <c r="A117" s="6">
        <v>116</v>
      </c>
      <c r="B117" s="24" t="s">
        <v>221</v>
      </c>
      <c r="C117" s="20" t="s">
        <v>82</v>
      </c>
      <c r="D117" s="21">
        <v>667.11</v>
      </c>
      <c r="E117" s="22" t="s">
        <v>274</v>
      </c>
      <c r="F117" s="22" t="s">
        <v>275</v>
      </c>
      <c r="G117" s="29">
        <v>667.11</v>
      </c>
      <c r="H117" s="6" t="s">
        <v>12</v>
      </c>
      <c r="I117" s="17">
        <f t="shared" si="2"/>
        <v>3</v>
      </c>
      <c r="J117" s="18">
        <f t="shared" si="3"/>
        <v>2001.33</v>
      </c>
    </row>
    <row r="118" spans="1:10" x14ac:dyDescent="0.2">
      <c r="A118" s="6">
        <v>117</v>
      </c>
      <c r="B118" s="24" t="s">
        <v>160</v>
      </c>
      <c r="C118" s="20" t="s">
        <v>72</v>
      </c>
      <c r="D118" s="21">
        <v>1890</v>
      </c>
      <c r="E118" s="22" t="s">
        <v>264</v>
      </c>
      <c r="F118" s="22" t="s">
        <v>264</v>
      </c>
      <c r="G118" s="29">
        <v>1890</v>
      </c>
      <c r="H118" s="6" t="s">
        <v>12</v>
      </c>
      <c r="I118" s="17">
        <f t="shared" si="2"/>
        <v>0</v>
      </c>
      <c r="J118" s="18">
        <f t="shared" si="3"/>
        <v>0</v>
      </c>
    </row>
    <row r="119" spans="1:10" x14ac:dyDescent="0.2">
      <c r="A119" s="6">
        <v>118</v>
      </c>
      <c r="B119" s="24" t="s">
        <v>182</v>
      </c>
      <c r="C119" s="20" t="s">
        <v>75</v>
      </c>
      <c r="D119" s="21">
        <v>284.43</v>
      </c>
      <c r="E119" s="22" t="s">
        <v>264</v>
      </c>
      <c r="F119" s="22" t="s">
        <v>264</v>
      </c>
      <c r="G119" s="29">
        <v>284.43</v>
      </c>
      <c r="H119" s="6" t="s">
        <v>12</v>
      </c>
      <c r="I119" s="17">
        <f t="shared" si="2"/>
        <v>0</v>
      </c>
      <c r="J119" s="18">
        <f t="shared" si="3"/>
        <v>0</v>
      </c>
    </row>
    <row r="120" spans="1:10" x14ac:dyDescent="0.2">
      <c r="A120" s="6">
        <v>119</v>
      </c>
      <c r="B120" s="24" t="s">
        <v>183</v>
      </c>
      <c r="C120" s="20" t="s">
        <v>45</v>
      </c>
      <c r="D120" s="21">
        <v>347.54</v>
      </c>
      <c r="E120" s="22" t="s">
        <v>264</v>
      </c>
      <c r="F120" s="22" t="s">
        <v>264</v>
      </c>
      <c r="G120" s="29">
        <v>347.54</v>
      </c>
      <c r="H120" s="6" t="s">
        <v>12</v>
      </c>
      <c r="I120" s="17">
        <f t="shared" si="2"/>
        <v>0</v>
      </c>
      <c r="J120" s="18">
        <f t="shared" si="3"/>
        <v>0</v>
      </c>
    </row>
    <row r="121" spans="1:10" x14ac:dyDescent="0.2">
      <c r="A121" s="6">
        <v>120</v>
      </c>
      <c r="B121" s="24" t="s">
        <v>188</v>
      </c>
      <c r="C121" s="20" t="s">
        <v>68</v>
      </c>
      <c r="D121" s="21">
        <v>608</v>
      </c>
      <c r="E121" s="22">
        <v>45005</v>
      </c>
      <c r="F121" s="22" t="s">
        <v>264</v>
      </c>
      <c r="G121" s="29">
        <v>608</v>
      </c>
      <c r="H121" s="6" t="s">
        <v>12</v>
      </c>
      <c r="I121" s="17">
        <f t="shared" si="2"/>
        <v>0</v>
      </c>
      <c r="J121" s="18">
        <f t="shared" si="3"/>
        <v>0</v>
      </c>
    </row>
    <row r="122" spans="1:10" x14ac:dyDescent="0.2">
      <c r="A122" s="6">
        <v>121</v>
      </c>
      <c r="B122" s="24" t="s">
        <v>189</v>
      </c>
      <c r="C122" s="20" t="s">
        <v>78</v>
      </c>
      <c r="D122" s="21">
        <v>890</v>
      </c>
      <c r="E122" s="22" t="s">
        <v>264</v>
      </c>
      <c r="F122" s="22" t="s">
        <v>264</v>
      </c>
      <c r="G122" s="29">
        <v>890</v>
      </c>
      <c r="H122" s="6" t="s">
        <v>12</v>
      </c>
      <c r="I122" s="17">
        <f t="shared" si="2"/>
        <v>0</v>
      </c>
      <c r="J122" s="18">
        <f t="shared" si="3"/>
        <v>0</v>
      </c>
    </row>
    <row r="123" spans="1:10" x14ac:dyDescent="0.2">
      <c r="A123" s="6">
        <v>122</v>
      </c>
      <c r="B123" s="24" t="s">
        <v>190</v>
      </c>
      <c r="C123" s="20" t="s">
        <v>61</v>
      </c>
      <c r="D123" s="21">
        <v>890</v>
      </c>
      <c r="E123" s="22" t="s">
        <v>264</v>
      </c>
      <c r="F123" s="22" t="s">
        <v>264</v>
      </c>
      <c r="G123" s="29">
        <v>890</v>
      </c>
      <c r="H123" s="6" t="s">
        <v>12</v>
      </c>
      <c r="I123" s="17">
        <f t="shared" si="2"/>
        <v>0</v>
      </c>
      <c r="J123" s="18">
        <f t="shared" si="3"/>
        <v>0</v>
      </c>
    </row>
    <row r="124" spans="1:10" x14ac:dyDescent="0.2">
      <c r="A124" s="6">
        <v>123</v>
      </c>
      <c r="B124" s="24" t="s">
        <v>174</v>
      </c>
      <c r="C124" s="20" t="s">
        <v>52</v>
      </c>
      <c r="D124" s="21">
        <v>1160</v>
      </c>
      <c r="E124" s="22" t="s">
        <v>264</v>
      </c>
      <c r="F124" s="22" t="s">
        <v>264</v>
      </c>
      <c r="G124" s="29">
        <v>1160</v>
      </c>
      <c r="H124" s="6" t="s">
        <v>12</v>
      </c>
      <c r="I124" s="17">
        <f t="shared" si="2"/>
        <v>0</v>
      </c>
      <c r="J124" s="18">
        <f t="shared" si="3"/>
        <v>0</v>
      </c>
    </row>
    <row r="125" spans="1:10" x14ac:dyDescent="0.2">
      <c r="A125" s="6">
        <v>124</v>
      </c>
      <c r="B125" s="24" t="s">
        <v>192</v>
      </c>
      <c r="C125" s="20" t="s">
        <v>21</v>
      </c>
      <c r="D125" s="21">
        <v>249.6</v>
      </c>
      <c r="E125" s="22" t="s">
        <v>264</v>
      </c>
      <c r="F125" s="22" t="s">
        <v>264</v>
      </c>
      <c r="G125" s="29">
        <v>249.6</v>
      </c>
      <c r="H125" s="6" t="s">
        <v>12</v>
      </c>
      <c r="I125" s="17">
        <f t="shared" si="2"/>
        <v>0</v>
      </c>
      <c r="J125" s="18">
        <f t="shared" si="3"/>
        <v>0</v>
      </c>
    </row>
    <row r="126" spans="1:10" x14ac:dyDescent="0.2">
      <c r="A126" s="6">
        <v>125</v>
      </c>
      <c r="B126" s="24" t="s">
        <v>193</v>
      </c>
      <c r="C126" s="20" t="s">
        <v>52</v>
      </c>
      <c r="D126" s="21">
        <v>1454.55</v>
      </c>
      <c r="E126" s="22" t="s">
        <v>264</v>
      </c>
      <c r="F126" s="22" t="s">
        <v>264</v>
      </c>
      <c r="G126" s="29">
        <v>1454.55</v>
      </c>
      <c r="H126" s="6" t="s">
        <v>12</v>
      </c>
      <c r="I126" s="17">
        <f t="shared" si="2"/>
        <v>0</v>
      </c>
      <c r="J126" s="18">
        <f t="shared" si="3"/>
        <v>0</v>
      </c>
    </row>
    <row r="127" spans="1:10" x14ac:dyDescent="0.2">
      <c r="A127" s="6">
        <v>126</v>
      </c>
      <c r="B127" s="24" t="s">
        <v>197</v>
      </c>
      <c r="C127" s="20" t="s">
        <v>63</v>
      </c>
      <c r="D127" s="21">
        <v>890</v>
      </c>
      <c r="E127" s="22" t="s">
        <v>264</v>
      </c>
      <c r="F127" s="22" t="s">
        <v>264</v>
      </c>
      <c r="G127" s="29">
        <v>890</v>
      </c>
      <c r="H127" s="6" t="s">
        <v>12</v>
      </c>
      <c r="I127" s="17">
        <f t="shared" si="2"/>
        <v>0</v>
      </c>
      <c r="J127" s="18">
        <f t="shared" si="3"/>
        <v>0</v>
      </c>
    </row>
    <row r="128" spans="1:10" x14ac:dyDescent="0.2">
      <c r="A128" s="6">
        <v>127</v>
      </c>
      <c r="B128" s="24" t="s">
        <v>204</v>
      </c>
      <c r="C128" s="20" t="s">
        <v>45</v>
      </c>
      <c r="D128" s="21">
        <v>5.6</v>
      </c>
      <c r="E128" s="22" t="s">
        <v>264</v>
      </c>
      <c r="F128" s="22" t="s">
        <v>264</v>
      </c>
      <c r="G128" s="29">
        <v>5.6</v>
      </c>
      <c r="H128" s="6" t="s">
        <v>12</v>
      </c>
      <c r="I128" s="17">
        <f t="shared" si="2"/>
        <v>0</v>
      </c>
      <c r="J128" s="18">
        <f t="shared" si="3"/>
        <v>0</v>
      </c>
    </row>
    <row r="129" spans="1:10" x14ac:dyDescent="0.2">
      <c r="A129" s="6">
        <v>128</v>
      </c>
      <c r="B129" s="24" t="s">
        <v>227</v>
      </c>
      <c r="C129" s="20" t="s">
        <v>99</v>
      </c>
      <c r="D129" s="21">
        <v>260</v>
      </c>
      <c r="E129" s="22" t="s">
        <v>264</v>
      </c>
      <c r="F129" s="22" t="s">
        <v>264</v>
      </c>
      <c r="G129" s="29">
        <v>260</v>
      </c>
      <c r="H129" s="6" t="s">
        <v>12</v>
      </c>
      <c r="I129" s="17">
        <f t="shared" si="2"/>
        <v>0</v>
      </c>
      <c r="J129" s="18">
        <f t="shared" si="3"/>
        <v>0</v>
      </c>
    </row>
    <row r="130" spans="1:10" x14ac:dyDescent="0.2">
      <c r="A130" s="6">
        <v>129</v>
      </c>
      <c r="B130" s="24" t="s">
        <v>234</v>
      </c>
      <c r="C130" s="20" t="s">
        <v>44</v>
      </c>
      <c r="D130" s="21">
        <v>202</v>
      </c>
      <c r="E130" s="22" t="s">
        <v>264</v>
      </c>
      <c r="F130" s="22" t="s">
        <v>264</v>
      </c>
      <c r="G130" s="29">
        <v>202</v>
      </c>
      <c r="H130" s="6" t="s">
        <v>12</v>
      </c>
      <c r="I130" s="17">
        <f t="shared" ref="I130:I193" si="4">F130-E130</f>
        <v>0</v>
      </c>
      <c r="J130" s="18">
        <f t="shared" ref="J130:J193" si="5">I130*D130</f>
        <v>0</v>
      </c>
    </row>
    <row r="131" spans="1:10" x14ac:dyDescent="0.2">
      <c r="A131" s="6">
        <v>130</v>
      </c>
      <c r="B131" s="24" t="s">
        <v>230</v>
      </c>
      <c r="C131" s="20" t="s">
        <v>89</v>
      </c>
      <c r="D131" s="21">
        <v>99.2</v>
      </c>
      <c r="E131" s="22" t="s">
        <v>280</v>
      </c>
      <c r="F131" s="22" t="s">
        <v>281</v>
      </c>
      <c r="G131" s="29">
        <v>99.2</v>
      </c>
      <c r="H131" s="6" t="s">
        <v>12</v>
      </c>
      <c r="I131" s="17">
        <f t="shared" si="4"/>
        <v>3</v>
      </c>
      <c r="J131" s="18">
        <f t="shared" si="5"/>
        <v>297.60000000000002</v>
      </c>
    </row>
    <row r="132" spans="1:10" x14ac:dyDescent="0.2">
      <c r="A132" s="6">
        <v>131</v>
      </c>
      <c r="B132" s="24" t="s">
        <v>181</v>
      </c>
      <c r="C132" s="20" t="s">
        <v>27</v>
      </c>
      <c r="D132" s="21">
        <v>3766.58</v>
      </c>
      <c r="E132" s="22" t="s">
        <v>272</v>
      </c>
      <c r="F132" s="22" t="s">
        <v>273</v>
      </c>
      <c r="G132" s="29">
        <v>3766.58</v>
      </c>
      <c r="H132" s="6" t="s">
        <v>12</v>
      </c>
      <c r="I132" s="17">
        <f t="shared" si="4"/>
        <v>-1</v>
      </c>
      <c r="J132" s="18">
        <f t="shared" si="5"/>
        <v>-3766.58</v>
      </c>
    </row>
    <row r="133" spans="1:10" x14ac:dyDescent="0.2">
      <c r="A133" s="6">
        <v>132</v>
      </c>
      <c r="B133" s="24" t="s">
        <v>191</v>
      </c>
      <c r="C133" s="20" t="s">
        <v>79</v>
      </c>
      <c r="D133" s="21">
        <v>1628.29</v>
      </c>
      <c r="E133" s="22" t="s">
        <v>266</v>
      </c>
      <c r="F133" s="22" t="s">
        <v>266</v>
      </c>
      <c r="G133" s="29">
        <v>1371.62</v>
      </c>
      <c r="H133" s="6" t="s">
        <v>12</v>
      </c>
      <c r="I133" s="17">
        <f t="shared" si="4"/>
        <v>0</v>
      </c>
      <c r="J133" s="18">
        <f t="shared" si="5"/>
        <v>0</v>
      </c>
    </row>
    <row r="134" spans="1:10" x14ac:dyDescent="0.2">
      <c r="A134" s="6">
        <v>133</v>
      </c>
      <c r="B134" s="24" t="s">
        <v>102</v>
      </c>
      <c r="C134" s="20" t="s">
        <v>52</v>
      </c>
      <c r="D134" s="21">
        <v>2537.6</v>
      </c>
      <c r="E134" s="22" t="s">
        <v>261</v>
      </c>
      <c r="F134" s="22" t="s">
        <v>266</v>
      </c>
      <c r="G134" s="29">
        <v>2137.6</v>
      </c>
      <c r="H134" s="6" t="s">
        <v>12</v>
      </c>
      <c r="I134" s="17">
        <f t="shared" si="4"/>
        <v>14</v>
      </c>
      <c r="J134" s="18">
        <f t="shared" si="5"/>
        <v>35526.400000000001</v>
      </c>
    </row>
    <row r="135" spans="1:10" x14ac:dyDescent="0.2">
      <c r="A135" s="6">
        <v>134</v>
      </c>
      <c r="B135" s="24" t="s">
        <v>212</v>
      </c>
      <c r="C135" s="20" t="s">
        <v>80</v>
      </c>
      <c r="D135" s="21">
        <v>1586</v>
      </c>
      <c r="E135" s="22" t="s">
        <v>278</v>
      </c>
      <c r="F135" s="22" t="s">
        <v>266</v>
      </c>
      <c r="G135" s="29">
        <v>1336</v>
      </c>
      <c r="H135" s="6" t="s">
        <v>12</v>
      </c>
      <c r="I135" s="17">
        <f t="shared" si="4"/>
        <v>11</v>
      </c>
      <c r="J135" s="18">
        <f t="shared" si="5"/>
        <v>17446</v>
      </c>
    </row>
    <row r="136" spans="1:10" x14ac:dyDescent="0.2">
      <c r="A136" s="6">
        <v>135</v>
      </c>
      <c r="B136" s="24" t="s">
        <v>195</v>
      </c>
      <c r="C136" s="20" t="s">
        <v>52</v>
      </c>
      <c r="D136" s="21">
        <v>239.39</v>
      </c>
      <c r="E136" s="22" t="s">
        <v>268</v>
      </c>
      <c r="F136" s="22" t="s">
        <v>268</v>
      </c>
      <c r="G136" s="29">
        <v>239.39</v>
      </c>
      <c r="H136" s="6" t="s">
        <v>12</v>
      </c>
      <c r="I136" s="17">
        <f t="shared" si="4"/>
        <v>0</v>
      </c>
      <c r="J136" s="18">
        <f t="shared" si="5"/>
        <v>0</v>
      </c>
    </row>
    <row r="137" spans="1:10" x14ac:dyDescent="0.2">
      <c r="A137" s="6">
        <v>136</v>
      </c>
      <c r="B137" s="24" t="s">
        <v>196</v>
      </c>
      <c r="C137" s="20" t="s">
        <v>81</v>
      </c>
      <c r="D137" s="21">
        <v>41.48</v>
      </c>
      <c r="E137" s="22">
        <v>45019</v>
      </c>
      <c r="F137" s="22" t="s">
        <v>268</v>
      </c>
      <c r="G137" s="29">
        <v>41.48</v>
      </c>
      <c r="H137" s="6" t="s">
        <v>12</v>
      </c>
      <c r="I137" s="17">
        <f t="shared" si="4"/>
        <v>-3</v>
      </c>
      <c r="J137" s="18">
        <f t="shared" si="5"/>
        <v>-124.44</v>
      </c>
    </row>
    <row r="138" spans="1:10" x14ac:dyDescent="0.2">
      <c r="A138" s="6">
        <v>137</v>
      </c>
      <c r="B138" s="24" t="s">
        <v>202</v>
      </c>
      <c r="C138" s="20" t="s">
        <v>47</v>
      </c>
      <c r="D138" s="21">
        <v>1828.86</v>
      </c>
      <c r="E138" s="22" t="s">
        <v>277</v>
      </c>
      <c r="F138" s="22" t="s">
        <v>268</v>
      </c>
      <c r="G138" s="29">
        <v>1828.86</v>
      </c>
      <c r="H138" s="6" t="s">
        <v>12</v>
      </c>
      <c r="I138" s="17">
        <f t="shared" si="4"/>
        <v>-24</v>
      </c>
      <c r="J138" s="18">
        <f t="shared" si="5"/>
        <v>-43892.639999999999</v>
      </c>
    </row>
    <row r="139" spans="1:10" x14ac:dyDescent="0.2">
      <c r="A139" s="6">
        <v>138</v>
      </c>
      <c r="B139" s="24" t="s">
        <v>481</v>
      </c>
      <c r="C139" s="20" t="s">
        <v>247</v>
      </c>
      <c r="D139" s="21">
        <v>244</v>
      </c>
      <c r="E139" s="22" t="s">
        <v>268</v>
      </c>
      <c r="F139" s="22" t="s">
        <v>410</v>
      </c>
      <c r="G139" s="29">
        <v>244</v>
      </c>
      <c r="H139" s="6" t="s">
        <v>13</v>
      </c>
      <c r="I139" s="17">
        <f t="shared" si="4"/>
        <v>3</v>
      </c>
      <c r="J139" s="18">
        <f t="shared" si="5"/>
        <v>732</v>
      </c>
    </row>
    <row r="140" spans="1:10" x14ac:dyDescent="0.2">
      <c r="A140" s="6">
        <v>139</v>
      </c>
      <c r="B140" s="24" t="s">
        <v>482</v>
      </c>
      <c r="C140" s="20" t="s">
        <v>247</v>
      </c>
      <c r="D140" s="21">
        <v>4.8</v>
      </c>
      <c r="E140" s="22" t="s">
        <v>268</v>
      </c>
      <c r="F140" s="22" t="s">
        <v>410</v>
      </c>
      <c r="G140" s="29">
        <v>4.8</v>
      </c>
      <c r="H140" s="6" t="s">
        <v>13</v>
      </c>
      <c r="I140" s="17">
        <f t="shared" si="4"/>
        <v>3</v>
      </c>
      <c r="J140" s="18">
        <f t="shared" si="5"/>
        <v>14.399999999999999</v>
      </c>
    </row>
    <row r="141" spans="1:10" x14ac:dyDescent="0.2">
      <c r="A141" s="6">
        <v>140</v>
      </c>
      <c r="B141" s="24" t="s">
        <v>483</v>
      </c>
      <c r="C141" s="20" t="s">
        <v>255</v>
      </c>
      <c r="D141" s="21">
        <v>900</v>
      </c>
      <c r="E141" s="22" t="s">
        <v>484</v>
      </c>
      <c r="F141" s="22" t="s">
        <v>410</v>
      </c>
      <c r="G141" s="29">
        <v>900</v>
      </c>
      <c r="H141" s="6" t="s">
        <v>13</v>
      </c>
      <c r="I141" s="17">
        <f t="shared" si="4"/>
        <v>6</v>
      </c>
      <c r="J141" s="18">
        <f t="shared" si="5"/>
        <v>5400</v>
      </c>
    </row>
    <row r="142" spans="1:10" x14ac:dyDescent="0.2">
      <c r="A142" s="6">
        <v>141</v>
      </c>
      <c r="B142" s="24" t="s">
        <v>485</v>
      </c>
      <c r="C142" s="20" t="s">
        <v>255</v>
      </c>
      <c r="D142" s="21">
        <v>11755.09</v>
      </c>
      <c r="E142" s="22" t="s">
        <v>484</v>
      </c>
      <c r="F142" s="22" t="s">
        <v>410</v>
      </c>
      <c r="G142" s="29">
        <v>11755.09</v>
      </c>
      <c r="H142" s="6" t="s">
        <v>13</v>
      </c>
      <c r="I142" s="17">
        <f t="shared" si="4"/>
        <v>6</v>
      </c>
      <c r="J142" s="18">
        <f t="shared" si="5"/>
        <v>70530.540000000008</v>
      </c>
    </row>
    <row r="143" spans="1:10" x14ac:dyDescent="0.2">
      <c r="A143" s="6">
        <v>142</v>
      </c>
      <c r="B143" s="24" t="s">
        <v>486</v>
      </c>
      <c r="C143" s="20" t="s">
        <v>255</v>
      </c>
      <c r="D143" s="21">
        <v>7994.09</v>
      </c>
      <c r="E143" s="22" t="s">
        <v>484</v>
      </c>
      <c r="F143" s="22" t="s">
        <v>410</v>
      </c>
      <c r="G143" s="29">
        <v>7994.09</v>
      </c>
      <c r="H143" s="6" t="s">
        <v>13</v>
      </c>
      <c r="I143" s="17">
        <f t="shared" si="4"/>
        <v>6</v>
      </c>
      <c r="J143" s="18">
        <f t="shared" si="5"/>
        <v>47964.54</v>
      </c>
    </row>
    <row r="144" spans="1:10" x14ac:dyDescent="0.2">
      <c r="A144" s="6">
        <v>143</v>
      </c>
      <c r="B144" s="24" t="s">
        <v>487</v>
      </c>
      <c r="C144" s="20" t="s">
        <v>247</v>
      </c>
      <c r="D144" s="21">
        <v>1504.25</v>
      </c>
      <c r="E144" s="22" t="s">
        <v>268</v>
      </c>
      <c r="F144" s="22" t="s">
        <v>410</v>
      </c>
      <c r="G144" s="29">
        <v>1504.25</v>
      </c>
      <c r="H144" s="6" t="s">
        <v>13</v>
      </c>
      <c r="I144" s="17">
        <f t="shared" si="4"/>
        <v>3</v>
      </c>
      <c r="J144" s="18">
        <f t="shared" si="5"/>
        <v>4512.75</v>
      </c>
    </row>
    <row r="145" spans="1:10" x14ac:dyDescent="0.2">
      <c r="A145" s="6">
        <v>144</v>
      </c>
      <c r="B145" s="24" t="s">
        <v>488</v>
      </c>
      <c r="C145" s="20" t="s">
        <v>240</v>
      </c>
      <c r="D145" s="21">
        <v>690</v>
      </c>
      <c r="E145" s="22" t="s">
        <v>268</v>
      </c>
      <c r="F145" s="22" t="s">
        <v>410</v>
      </c>
      <c r="G145" s="29">
        <v>690</v>
      </c>
      <c r="H145" s="6" t="s">
        <v>13</v>
      </c>
      <c r="I145" s="17">
        <f t="shared" si="4"/>
        <v>3</v>
      </c>
      <c r="J145" s="18">
        <f t="shared" si="5"/>
        <v>2070</v>
      </c>
    </row>
    <row r="146" spans="1:10" x14ac:dyDescent="0.2">
      <c r="A146" s="6">
        <v>145</v>
      </c>
      <c r="B146" s="24" t="s">
        <v>489</v>
      </c>
      <c r="C146" s="20" t="s">
        <v>259</v>
      </c>
      <c r="D146" s="21">
        <v>1062</v>
      </c>
      <c r="E146" s="22" t="s">
        <v>268</v>
      </c>
      <c r="F146" s="22" t="s">
        <v>410</v>
      </c>
      <c r="G146" s="29">
        <v>1062</v>
      </c>
      <c r="H146" s="6" t="s">
        <v>13</v>
      </c>
      <c r="I146" s="17">
        <f t="shared" si="4"/>
        <v>3</v>
      </c>
      <c r="J146" s="18">
        <f t="shared" si="5"/>
        <v>3186</v>
      </c>
    </row>
    <row r="147" spans="1:10" x14ac:dyDescent="0.2">
      <c r="A147" s="6">
        <v>146</v>
      </c>
      <c r="B147" s="24" t="s">
        <v>490</v>
      </c>
      <c r="C147" s="20" t="s">
        <v>278</v>
      </c>
      <c r="D147" s="21">
        <v>4258.91</v>
      </c>
      <c r="E147" s="22" t="s">
        <v>268</v>
      </c>
      <c r="F147" s="22" t="s">
        <v>410</v>
      </c>
      <c r="G147" s="29">
        <v>4258.91</v>
      </c>
      <c r="H147" s="6" t="s">
        <v>13</v>
      </c>
      <c r="I147" s="17">
        <f t="shared" si="4"/>
        <v>3</v>
      </c>
      <c r="J147" s="18">
        <f t="shared" si="5"/>
        <v>12776.73</v>
      </c>
    </row>
    <row r="148" spans="1:10" x14ac:dyDescent="0.2">
      <c r="A148" s="6">
        <v>147</v>
      </c>
      <c r="B148" s="24" t="s">
        <v>491</v>
      </c>
      <c r="C148" s="20" t="s">
        <v>259</v>
      </c>
      <c r="D148" s="21">
        <v>282.75</v>
      </c>
      <c r="E148" s="22" t="s">
        <v>268</v>
      </c>
      <c r="F148" s="22" t="s">
        <v>410</v>
      </c>
      <c r="G148" s="29">
        <v>282.75</v>
      </c>
      <c r="H148" s="6" t="s">
        <v>13</v>
      </c>
      <c r="I148" s="17">
        <f t="shared" si="4"/>
        <v>3</v>
      </c>
      <c r="J148" s="18">
        <f t="shared" si="5"/>
        <v>848.25</v>
      </c>
    </row>
    <row r="149" spans="1:10" x14ac:dyDescent="0.2">
      <c r="A149" s="6">
        <v>148</v>
      </c>
      <c r="B149" s="24" t="s">
        <v>492</v>
      </c>
      <c r="C149" s="20" t="s">
        <v>236</v>
      </c>
      <c r="D149" s="21">
        <v>3819.82</v>
      </c>
      <c r="E149" s="22" t="s">
        <v>416</v>
      </c>
      <c r="F149" s="22" t="s">
        <v>410</v>
      </c>
      <c r="G149" s="29">
        <v>1041.55</v>
      </c>
      <c r="H149" s="6" t="s">
        <v>13</v>
      </c>
      <c r="I149" s="17">
        <f t="shared" si="4"/>
        <v>1</v>
      </c>
      <c r="J149" s="18">
        <f t="shared" si="5"/>
        <v>3819.82</v>
      </c>
    </row>
    <row r="150" spans="1:10" x14ac:dyDescent="0.2">
      <c r="A150" s="6">
        <v>149</v>
      </c>
      <c r="B150" s="24" t="s">
        <v>493</v>
      </c>
      <c r="C150" s="20" t="s">
        <v>242</v>
      </c>
      <c r="D150" s="21">
        <v>300</v>
      </c>
      <c r="E150" s="22" t="s">
        <v>268</v>
      </c>
      <c r="F150" s="22" t="s">
        <v>410</v>
      </c>
      <c r="G150" s="29">
        <v>300</v>
      </c>
      <c r="H150" s="6" t="s">
        <v>13</v>
      </c>
      <c r="I150" s="17">
        <f t="shared" si="4"/>
        <v>3</v>
      </c>
      <c r="J150" s="18">
        <f t="shared" si="5"/>
        <v>900</v>
      </c>
    </row>
    <row r="151" spans="1:10" x14ac:dyDescent="0.2">
      <c r="A151" s="6">
        <v>150</v>
      </c>
      <c r="B151" s="24" t="s">
        <v>468</v>
      </c>
      <c r="C151" s="20" t="s">
        <v>447</v>
      </c>
      <c r="D151" s="21">
        <v>302</v>
      </c>
      <c r="E151" s="22" t="s">
        <v>367</v>
      </c>
      <c r="F151" s="22" t="s">
        <v>404</v>
      </c>
      <c r="G151" s="29">
        <v>302</v>
      </c>
      <c r="H151" s="6" t="s">
        <v>13</v>
      </c>
      <c r="I151" s="17">
        <f t="shared" si="4"/>
        <v>-24</v>
      </c>
      <c r="J151" s="18">
        <f t="shared" si="5"/>
        <v>-7248</v>
      </c>
    </row>
    <row r="152" spans="1:10" x14ac:dyDescent="0.2">
      <c r="A152" s="6">
        <v>151</v>
      </c>
      <c r="B152" s="24" t="s">
        <v>469</v>
      </c>
      <c r="C152" s="20" t="s">
        <v>275</v>
      </c>
      <c r="D152" s="21">
        <v>464.55</v>
      </c>
      <c r="E152" s="22" t="s">
        <v>386</v>
      </c>
      <c r="F152" s="22" t="s">
        <v>404</v>
      </c>
      <c r="G152" s="29">
        <v>464.55</v>
      </c>
      <c r="H152" s="6" t="s">
        <v>13</v>
      </c>
      <c r="I152" s="17">
        <f t="shared" si="4"/>
        <v>-11</v>
      </c>
      <c r="J152" s="18">
        <f t="shared" si="5"/>
        <v>-5110.05</v>
      </c>
    </row>
    <row r="153" spans="1:10" x14ac:dyDescent="0.2">
      <c r="A153" s="6">
        <v>152</v>
      </c>
      <c r="B153" s="24" t="s">
        <v>470</v>
      </c>
      <c r="C153" s="20" t="s">
        <v>252</v>
      </c>
      <c r="D153" s="21">
        <v>628.48</v>
      </c>
      <c r="E153" s="22" t="s">
        <v>274</v>
      </c>
      <c r="F153" s="22" t="s">
        <v>404</v>
      </c>
      <c r="G153" s="29">
        <v>551.67999999999995</v>
      </c>
      <c r="H153" s="6" t="s">
        <v>13</v>
      </c>
      <c r="I153" s="17">
        <f t="shared" si="4"/>
        <v>23</v>
      </c>
      <c r="J153" s="18">
        <f t="shared" si="5"/>
        <v>14455.04</v>
      </c>
    </row>
    <row r="154" spans="1:10" x14ac:dyDescent="0.2">
      <c r="A154" s="6">
        <v>153</v>
      </c>
      <c r="B154" s="24" t="s">
        <v>471</v>
      </c>
      <c r="C154" s="20" t="s">
        <v>472</v>
      </c>
      <c r="D154" s="21">
        <v>1459.12</v>
      </c>
      <c r="E154" s="22" t="s">
        <v>367</v>
      </c>
      <c r="F154" s="22" t="s">
        <v>404</v>
      </c>
      <c r="G154" s="29">
        <v>1229.1199999999999</v>
      </c>
      <c r="H154" s="6" t="s">
        <v>13</v>
      </c>
      <c r="I154" s="17">
        <f t="shared" si="4"/>
        <v>-24</v>
      </c>
      <c r="J154" s="18">
        <f t="shared" si="5"/>
        <v>-35018.879999999997</v>
      </c>
    </row>
    <row r="155" spans="1:10" x14ac:dyDescent="0.2">
      <c r="A155" s="6">
        <v>154</v>
      </c>
      <c r="B155" s="24" t="s">
        <v>473</v>
      </c>
      <c r="C155" s="20" t="s">
        <v>266</v>
      </c>
      <c r="D155" s="21">
        <v>14245.51</v>
      </c>
      <c r="E155" s="22" t="s">
        <v>436</v>
      </c>
      <c r="F155" s="22" t="s">
        <v>404</v>
      </c>
      <c r="G155" s="29">
        <v>12000</v>
      </c>
      <c r="H155" s="6" t="s">
        <v>13</v>
      </c>
      <c r="I155" s="17">
        <f t="shared" si="4"/>
        <v>-21</v>
      </c>
      <c r="J155" s="18">
        <f t="shared" si="5"/>
        <v>-299155.71000000002</v>
      </c>
    </row>
    <row r="156" spans="1:10" x14ac:dyDescent="0.2">
      <c r="A156" s="6">
        <v>155</v>
      </c>
      <c r="B156" s="24" t="s">
        <v>474</v>
      </c>
      <c r="C156" s="20" t="s">
        <v>266</v>
      </c>
      <c r="D156" s="21">
        <v>22838.400000000001</v>
      </c>
      <c r="E156" s="22" t="s">
        <v>436</v>
      </c>
      <c r="F156" s="22" t="s">
        <v>404</v>
      </c>
      <c r="G156" s="29">
        <v>19238.400000000001</v>
      </c>
      <c r="H156" s="6" t="s">
        <v>13</v>
      </c>
      <c r="I156" s="17">
        <f t="shared" si="4"/>
        <v>-21</v>
      </c>
      <c r="J156" s="18">
        <f t="shared" si="5"/>
        <v>-479606.4</v>
      </c>
    </row>
    <row r="157" spans="1:10" x14ac:dyDescent="0.2">
      <c r="A157" s="6">
        <v>156</v>
      </c>
      <c r="B157" s="24" t="s">
        <v>475</v>
      </c>
      <c r="C157" s="20" t="s">
        <v>267</v>
      </c>
      <c r="D157" s="21">
        <v>81510.22</v>
      </c>
      <c r="E157" s="22" t="s">
        <v>414</v>
      </c>
      <c r="F157" s="22" t="s">
        <v>404</v>
      </c>
      <c r="G157" s="29">
        <v>81510.22</v>
      </c>
      <c r="H157" s="6" t="s">
        <v>13</v>
      </c>
      <c r="I157" s="17">
        <f t="shared" si="4"/>
        <v>1</v>
      </c>
      <c r="J157" s="18">
        <f t="shared" si="5"/>
        <v>81510.22</v>
      </c>
    </row>
    <row r="158" spans="1:10" x14ac:dyDescent="0.2">
      <c r="A158" s="6">
        <v>157</v>
      </c>
      <c r="B158" s="24" t="s">
        <v>476</v>
      </c>
      <c r="C158" s="20" t="s">
        <v>268</v>
      </c>
      <c r="D158" s="21">
        <v>87435.62</v>
      </c>
      <c r="E158" s="22" t="s">
        <v>367</v>
      </c>
      <c r="F158" s="22" t="s">
        <v>404</v>
      </c>
      <c r="G158" s="29">
        <v>87435.62</v>
      </c>
      <c r="H158" s="6" t="s">
        <v>13</v>
      </c>
      <c r="I158" s="17">
        <f t="shared" si="4"/>
        <v>-24</v>
      </c>
      <c r="J158" s="18">
        <f t="shared" si="5"/>
        <v>-2098454.88</v>
      </c>
    </row>
    <row r="159" spans="1:10" x14ac:dyDescent="0.2">
      <c r="A159" s="6">
        <v>158</v>
      </c>
      <c r="B159" s="24" t="s">
        <v>477</v>
      </c>
      <c r="C159" s="20" t="s">
        <v>478</v>
      </c>
      <c r="D159" s="21">
        <v>678.46</v>
      </c>
      <c r="E159" s="22" t="s">
        <v>479</v>
      </c>
      <c r="F159" s="22" t="s">
        <v>404</v>
      </c>
      <c r="G159" s="29">
        <v>588.46</v>
      </c>
      <c r="H159" s="6" t="s">
        <v>13</v>
      </c>
      <c r="I159" s="17">
        <f t="shared" si="4"/>
        <v>-23</v>
      </c>
      <c r="J159" s="18">
        <f t="shared" si="5"/>
        <v>-15604.580000000002</v>
      </c>
    </row>
    <row r="160" spans="1:10" x14ac:dyDescent="0.2">
      <c r="A160" s="6">
        <v>159</v>
      </c>
      <c r="B160" s="24" t="s">
        <v>480</v>
      </c>
      <c r="C160" s="20" t="s">
        <v>275</v>
      </c>
      <c r="D160" s="21">
        <v>180</v>
      </c>
      <c r="E160" s="22" t="s">
        <v>386</v>
      </c>
      <c r="F160" s="22" t="s">
        <v>404</v>
      </c>
      <c r="G160" s="29">
        <v>180</v>
      </c>
      <c r="H160" s="6" t="s">
        <v>13</v>
      </c>
      <c r="I160" s="17">
        <f t="shared" si="4"/>
        <v>-11</v>
      </c>
      <c r="J160" s="18">
        <f t="shared" si="5"/>
        <v>-1980</v>
      </c>
    </row>
    <row r="161" spans="1:10" x14ac:dyDescent="0.2">
      <c r="A161" s="6">
        <v>160</v>
      </c>
      <c r="B161" s="24" t="s">
        <v>453</v>
      </c>
      <c r="C161" s="20" t="s">
        <v>454</v>
      </c>
      <c r="D161" s="21">
        <v>650</v>
      </c>
      <c r="E161" s="22" t="s">
        <v>421</v>
      </c>
      <c r="F161" s="22" t="s">
        <v>455</v>
      </c>
      <c r="G161" s="29">
        <v>650</v>
      </c>
      <c r="H161" s="6" t="s">
        <v>13</v>
      </c>
      <c r="I161" s="17">
        <f t="shared" si="4"/>
        <v>1</v>
      </c>
      <c r="J161" s="18">
        <f t="shared" si="5"/>
        <v>650</v>
      </c>
    </row>
    <row r="162" spans="1:10" x14ac:dyDescent="0.2">
      <c r="A162" s="6">
        <v>161</v>
      </c>
      <c r="B162" s="24" t="s">
        <v>456</v>
      </c>
      <c r="C162" s="20" t="s">
        <v>271</v>
      </c>
      <c r="D162" s="21">
        <v>890</v>
      </c>
      <c r="E162" s="22" t="s">
        <v>421</v>
      </c>
      <c r="F162" s="22" t="s">
        <v>455</v>
      </c>
      <c r="G162" s="29">
        <v>890</v>
      </c>
      <c r="H162" s="6" t="s">
        <v>13</v>
      </c>
      <c r="I162" s="17">
        <f t="shared" si="4"/>
        <v>1</v>
      </c>
      <c r="J162" s="18">
        <f t="shared" si="5"/>
        <v>890</v>
      </c>
    </row>
    <row r="163" spans="1:10" x14ac:dyDescent="0.2">
      <c r="A163" s="6">
        <v>162</v>
      </c>
      <c r="B163" s="24" t="s">
        <v>457</v>
      </c>
      <c r="C163" s="20" t="s">
        <v>271</v>
      </c>
      <c r="D163" s="21">
        <v>890</v>
      </c>
      <c r="E163" s="22" t="s">
        <v>421</v>
      </c>
      <c r="F163" s="22" t="s">
        <v>455</v>
      </c>
      <c r="G163" s="29">
        <v>890</v>
      </c>
      <c r="H163" s="6" t="s">
        <v>13</v>
      </c>
      <c r="I163" s="17">
        <f t="shared" si="4"/>
        <v>1</v>
      </c>
      <c r="J163" s="18">
        <f t="shared" si="5"/>
        <v>890</v>
      </c>
    </row>
    <row r="164" spans="1:10" x14ac:dyDescent="0.2">
      <c r="A164" s="6">
        <v>163</v>
      </c>
      <c r="B164" s="24" t="s">
        <v>458</v>
      </c>
      <c r="C164" s="20" t="s">
        <v>269</v>
      </c>
      <c r="D164" s="21">
        <v>449.4</v>
      </c>
      <c r="E164" s="22" t="s">
        <v>421</v>
      </c>
      <c r="F164" s="22" t="s">
        <v>455</v>
      </c>
      <c r="G164" s="29">
        <v>449.4</v>
      </c>
      <c r="H164" s="6" t="s">
        <v>13</v>
      </c>
      <c r="I164" s="17">
        <f t="shared" si="4"/>
        <v>1</v>
      </c>
      <c r="J164" s="18">
        <f t="shared" si="5"/>
        <v>449.4</v>
      </c>
    </row>
    <row r="165" spans="1:10" x14ac:dyDescent="0.2">
      <c r="A165" s="6">
        <v>164</v>
      </c>
      <c r="B165" s="24" t="s">
        <v>459</v>
      </c>
      <c r="C165" s="20" t="s">
        <v>410</v>
      </c>
      <c r="D165" s="21">
        <v>5481.22</v>
      </c>
      <c r="E165" s="22" t="s">
        <v>315</v>
      </c>
      <c r="F165" s="22" t="s">
        <v>455</v>
      </c>
      <c r="G165" s="29">
        <v>4617.22</v>
      </c>
      <c r="H165" s="6" t="s">
        <v>13</v>
      </c>
      <c r="I165" s="17">
        <f t="shared" si="4"/>
        <v>-22</v>
      </c>
      <c r="J165" s="18">
        <f t="shared" si="5"/>
        <v>-120586.84000000001</v>
      </c>
    </row>
    <row r="166" spans="1:10" x14ac:dyDescent="0.2">
      <c r="A166" s="6">
        <v>165</v>
      </c>
      <c r="B166" s="24" t="s">
        <v>460</v>
      </c>
      <c r="C166" s="20" t="s">
        <v>410</v>
      </c>
      <c r="D166" s="21">
        <v>135.69</v>
      </c>
      <c r="E166" s="22" t="s">
        <v>315</v>
      </c>
      <c r="F166" s="22" t="s">
        <v>455</v>
      </c>
      <c r="G166" s="29">
        <v>117.69</v>
      </c>
      <c r="H166" s="6" t="s">
        <v>13</v>
      </c>
      <c r="I166" s="17">
        <f t="shared" si="4"/>
        <v>-22</v>
      </c>
      <c r="J166" s="18">
        <f t="shared" si="5"/>
        <v>-2985.18</v>
      </c>
    </row>
    <row r="167" spans="1:10" x14ac:dyDescent="0.2">
      <c r="A167" s="6">
        <v>166</v>
      </c>
      <c r="B167" s="24" t="s">
        <v>461</v>
      </c>
      <c r="C167" s="20" t="s">
        <v>410</v>
      </c>
      <c r="D167" s="21">
        <v>1712.88</v>
      </c>
      <c r="E167" s="22" t="s">
        <v>414</v>
      </c>
      <c r="F167" s="22" t="s">
        <v>455</v>
      </c>
      <c r="G167" s="29">
        <v>1442.88</v>
      </c>
      <c r="H167" s="6" t="s">
        <v>13</v>
      </c>
      <c r="I167" s="17">
        <f t="shared" si="4"/>
        <v>6</v>
      </c>
      <c r="J167" s="18">
        <f t="shared" si="5"/>
        <v>10277.280000000001</v>
      </c>
    </row>
    <row r="168" spans="1:10" x14ac:dyDescent="0.2">
      <c r="A168" s="6">
        <v>167</v>
      </c>
      <c r="B168" s="24" t="s">
        <v>462</v>
      </c>
      <c r="C168" s="20" t="s">
        <v>410</v>
      </c>
      <c r="D168" s="21">
        <v>1205.3599999999999</v>
      </c>
      <c r="E168" s="22" t="s">
        <v>315</v>
      </c>
      <c r="F168" s="22" t="s">
        <v>455</v>
      </c>
      <c r="G168" s="29">
        <v>1015.36</v>
      </c>
      <c r="H168" s="6" t="s">
        <v>13</v>
      </c>
      <c r="I168" s="17">
        <f t="shared" si="4"/>
        <v>-22</v>
      </c>
      <c r="J168" s="18">
        <f t="shared" si="5"/>
        <v>-26517.919999999998</v>
      </c>
    </row>
    <row r="169" spans="1:10" x14ac:dyDescent="0.2">
      <c r="A169" s="6">
        <v>168</v>
      </c>
      <c r="B169" s="24" t="s">
        <v>463</v>
      </c>
      <c r="C169" s="20" t="s">
        <v>410</v>
      </c>
      <c r="D169" s="21">
        <v>42323.19</v>
      </c>
      <c r="E169" s="22" t="s">
        <v>315</v>
      </c>
      <c r="F169" s="22" t="s">
        <v>455</v>
      </c>
      <c r="G169" s="29">
        <v>35651.82</v>
      </c>
      <c r="H169" s="6" t="s">
        <v>13</v>
      </c>
      <c r="I169" s="17">
        <f t="shared" si="4"/>
        <v>-22</v>
      </c>
      <c r="J169" s="18">
        <f t="shared" si="5"/>
        <v>-931110.18</v>
      </c>
    </row>
    <row r="170" spans="1:10" x14ac:dyDescent="0.2">
      <c r="A170" s="6">
        <v>169</v>
      </c>
      <c r="B170" s="24" t="s">
        <v>464</v>
      </c>
      <c r="C170" s="20" t="s">
        <v>410</v>
      </c>
      <c r="D170" s="21">
        <v>69.37</v>
      </c>
      <c r="E170" s="22" t="s">
        <v>315</v>
      </c>
      <c r="F170" s="22" t="s">
        <v>455</v>
      </c>
      <c r="G170" s="29">
        <v>69.37</v>
      </c>
      <c r="H170" s="6" t="s">
        <v>13</v>
      </c>
      <c r="I170" s="17">
        <f t="shared" si="4"/>
        <v>-22</v>
      </c>
      <c r="J170" s="18">
        <f t="shared" si="5"/>
        <v>-1526.14</v>
      </c>
    </row>
    <row r="171" spans="1:10" x14ac:dyDescent="0.2">
      <c r="A171" s="6">
        <v>170</v>
      </c>
      <c r="B171" s="24" t="s">
        <v>465</v>
      </c>
      <c r="C171" s="20" t="s">
        <v>410</v>
      </c>
      <c r="D171" s="21">
        <v>1019.28</v>
      </c>
      <c r="E171" s="22" t="s">
        <v>315</v>
      </c>
      <c r="F171" s="22" t="s">
        <v>455</v>
      </c>
      <c r="G171" s="29">
        <v>899.28</v>
      </c>
      <c r="H171" s="6" t="s">
        <v>13</v>
      </c>
      <c r="I171" s="17">
        <f t="shared" si="4"/>
        <v>-22</v>
      </c>
      <c r="J171" s="18">
        <f t="shared" si="5"/>
        <v>-22424.16</v>
      </c>
    </row>
    <row r="172" spans="1:10" x14ac:dyDescent="0.2">
      <c r="A172" s="6">
        <v>171</v>
      </c>
      <c r="B172" s="24" t="s">
        <v>466</v>
      </c>
      <c r="C172" s="20" t="s">
        <v>447</v>
      </c>
      <c r="D172" s="21">
        <v>454</v>
      </c>
      <c r="E172" s="22" t="s">
        <v>421</v>
      </c>
      <c r="F172" s="22" t="s">
        <v>455</v>
      </c>
      <c r="G172" s="29">
        <v>454</v>
      </c>
      <c r="H172" s="6" t="s">
        <v>13</v>
      </c>
      <c r="I172" s="17">
        <f t="shared" si="4"/>
        <v>1</v>
      </c>
      <c r="J172" s="18">
        <f t="shared" si="5"/>
        <v>454</v>
      </c>
    </row>
    <row r="173" spans="1:10" x14ac:dyDescent="0.2">
      <c r="A173" s="6">
        <v>172</v>
      </c>
      <c r="B173" s="24" t="s">
        <v>467</v>
      </c>
      <c r="C173" s="20" t="s">
        <v>252</v>
      </c>
      <c r="D173" s="21">
        <v>300</v>
      </c>
      <c r="E173" s="22" t="s">
        <v>421</v>
      </c>
      <c r="F173" s="22" t="s">
        <v>455</v>
      </c>
      <c r="G173" s="29">
        <v>300</v>
      </c>
      <c r="H173" s="6" t="s">
        <v>13</v>
      </c>
      <c r="I173" s="17">
        <f t="shared" si="4"/>
        <v>1</v>
      </c>
      <c r="J173" s="18">
        <f t="shared" si="5"/>
        <v>300</v>
      </c>
    </row>
    <row r="174" spans="1:10" x14ac:dyDescent="0.2">
      <c r="A174" s="6">
        <v>173</v>
      </c>
      <c r="B174" s="24" t="s">
        <v>450</v>
      </c>
      <c r="C174" s="20" t="s">
        <v>247</v>
      </c>
      <c r="D174" s="21">
        <v>134</v>
      </c>
      <c r="E174" s="22" t="s">
        <v>410</v>
      </c>
      <c r="F174" s="22" t="s">
        <v>400</v>
      </c>
      <c r="G174" s="29">
        <v>134</v>
      </c>
      <c r="H174" s="6" t="s">
        <v>13</v>
      </c>
      <c r="I174" s="17">
        <f t="shared" si="4"/>
        <v>10</v>
      </c>
      <c r="J174" s="18">
        <f t="shared" si="5"/>
        <v>1340</v>
      </c>
    </row>
    <row r="175" spans="1:10" x14ac:dyDescent="0.2">
      <c r="A175" s="6">
        <v>174</v>
      </c>
      <c r="B175" s="24" t="s">
        <v>451</v>
      </c>
      <c r="C175" s="20" t="s">
        <v>247</v>
      </c>
      <c r="D175" s="21">
        <v>102</v>
      </c>
      <c r="E175" s="22" t="s">
        <v>404</v>
      </c>
      <c r="F175" s="22" t="s">
        <v>400</v>
      </c>
      <c r="G175" s="29">
        <v>102</v>
      </c>
      <c r="H175" s="6" t="s">
        <v>13</v>
      </c>
      <c r="I175" s="17">
        <f t="shared" si="4"/>
        <v>7</v>
      </c>
      <c r="J175" s="18">
        <f t="shared" si="5"/>
        <v>714</v>
      </c>
    </row>
    <row r="176" spans="1:10" x14ac:dyDescent="0.2">
      <c r="A176" s="6">
        <v>175</v>
      </c>
      <c r="B176" s="24" t="s">
        <v>452</v>
      </c>
      <c r="C176" s="20" t="s">
        <v>247</v>
      </c>
      <c r="D176" s="21">
        <v>500</v>
      </c>
      <c r="E176" s="22" t="s">
        <v>410</v>
      </c>
      <c r="F176" s="22" t="s">
        <v>400</v>
      </c>
      <c r="G176" s="29">
        <v>500</v>
      </c>
      <c r="H176" s="6" t="s">
        <v>13</v>
      </c>
      <c r="I176" s="17">
        <f t="shared" si="4"/>
        <v>10</v>
      </c>
      <c r="J176" s="18">
        <f t="shared" si="5"/>
        <v>5000</v>
      </c>
    </row>
    <row r="177" spans="1:10" x14ac:dyDescent="0.2">
      <c r="A177" s="6">
        <v>176</v>
      </c>
      <c r="B177" s="24" t="s">
        <v>449</v>
      </c>
      <c r="C177" s="20" t="s">
        <v>447</v>
      </c>
      <c r="D177" s="21">
        <v>3390.74</v>
      </c>
      <c r="E177" s="22" t="s">
        <v>442</v>
      </c>
      <c r="F177" s="22" t="s">
        <v>386</v>
      </c>
      <c r="G177" s="29">
        <v>3390.74</v>
      </c>
      <c r="H177" s="6" t="s">
        <v>13</v>
      </c>
      <c r="I177" s="17">
        <f t="shared" si="4"/>
        <v>3</v>
      </c>
      <c r="J177" s="18">
        <f t="shared" si="5"/>
        <v>10172.219999999999</v>
      </c>
    </row>
    <row r="178" spans="1:10" x14ac:dyDescent="0.2">
      <c r="A178" s="6">
        <v>177</v>
      </c>
      <c r="B178" s="24" t="s">
        <v>446</v>
      </c>
      <c r="C178" s="20" t="s">
        <v>447</v>
      </c>
      <c r="D178" s="21">
        <v>144</v>
      </c>
      <c r="E178" s="22" t="s">
        <v>442</v>
      </c>
      <c r="F178" s="22" t="s">
        <v>448</v>
      </c>
      <c r="G178" s="29">
        <v>144</v>
      </c>
      <c r="H178" s="6" t="s">
        <v>13</v>
      </c>
      <c r="I178" s="17">
        <f t="shared" si="4"/>
        <v>4</v>
      </c>
      <c r="J178" s="18">
        <f t="shared" si="5"/>
        <v>576</v>
      </c>
    </row>
    <row r="179" spans="1:10" x14ac:dyDescent="0.2">
      <c r="A179" s="6">
        <v>178</v>
      </c>
      <c r="B179" s="24" t="s">
        <v>441</v>
      </c>
      <c r="C179" s="20" t="s">
        <v>274</v>
      </c>
      <c r="D179" s="21">
        <v>1586</v>
      </c>
      <c r="E179" s="22" t="s">
        <v>442</v>
      </c>
      <c r="F179" s="22" t="s">
        <v>435</v>
      </c>
      <c r="G179" s="29">
        <v>1336</v>
      </c>
      <c r="H179" s="6" t="s">
        <v>13</v>
      </c>
      <c r="I179" s="17">
        <f t="shared" si="4"/>
        <v>7</v>
      </c>
      <c r="J179" s="18">
        <f t="shared" si="5"/>
        <v>11102</v>
      </c>
    </row>
    <row r="180" spans="1:10" x14ac:dyDescent="0.2">
      <c r="A180" s="6">
        <v>179</v>
      </c>
      <c r="B180" s="24" t="s">
        <v>443</v>
      </c>
      <c r="C180" s="20" t="s">
        <v>414</v>
      </c>
      <c r="D180" s="21">
        <v>29908.3</v>
      </c>
      <c r="E180" s="22" t="s">
        <v>444</v>
      </c>
      <c r="F180" s="22" t="s">
        <v>435</v>
      </c>
      <c r="G180" s="29">
        <v>29908.3</v>
      </c>
      <c r="H180" s="6" t="s">
        <v>13</v>
      </c>
      <c r="I180" s="17">
        <f t="shared" si="4"/>
        <v>-15</v>
      </c>
      <c r="J180" s="18">
        <f t="shared" si="5"/>
        <v>-448624.5</v>
      </c>
    </row>
    <row r="181" spans="1:10" x14ac:dyDescent="0.2">
      <c r="A181" s="6">
        <v>180</v>
      </c>
      <c r="B181" s="24" t="s">
        <v>445</v>
      </c>
      <c r="C181" s="20" t="s">
        <v>414</v>
      </c>
      <c r="D181" s="21">
        <v>4998.62</v>
      </c>
      <c r="E181" s="22" t="s">
        <v>444</v>
      </c>
      <c r="F181" s="22" t="s">
        <v>435</v>
      </c>
      <c r="G181" s="29">
        <v>4998.62</v>
      </c>
      <c r="H181" s="6" t="s">
        <v>13</v>
      </c>
      <c r="I181" s="17">
        <f t="shared" si="4"/>
        <v>-15</v>
      </c>
      <c r="J181" s="18">
        <f t="shared" si="5"/>
        <v>-74979.3</v>
      </c>
    </row>
    <row r="182" spans="1:10" x14ac:dyDescent="0.2">
      <c r="A182" s="6">
        <v>181</v>
      </c>
      <c r="B182" s="24" t="s">
        <v>437</v>
      </c>
      <c r="C182" s="20" t="s">
        <v>104</v>
      </c>
      <c r="D182" s="21">
        <v>6045</v>
      </c>
      <c r="E182" s="22" t="s">
        <v>433</v>
      </c>
      <c r="F182" s="22" t="s">
        <v>361</v>
      </c>
      <c r="G182" s="29">
        <v>6045</v>
      </c>
      <c r="H182" s="6" t="s">
        <v>13</v>
      </c>
      <c r="I182" s="17">
        <f t="shared" si="4"/>
        <v>3</v>
      </c>
      <c r="J182" s="18">
        <f t="shared" si="5"/>
        <v>18135</v>
      </c>
    </row>
    <row r="183" spans="1:10" x14ac:dyDescent="0.2">
      <c r="A183" s="6">
        <v>182</v>
      </c>
      <c r="B183" s="24" t="s">
        <v>438</v>
      </c>
      <c r="C183" s="20" t="s">
        <v>274</v>
      </c>
      <c r="D183" s="21">
        <v>500</v>
      </c>
      <c r="E183" s="22" t="s">
        <v>433</v>
      </c>
      <c r="F183" s="22" t="s">
        <v>361</v>
      </c>
      <c r="G183" s="29">
        <v>500</v>
      </c>
      <c r="H183" s="6" t="s">
        <v>13</v>
      </c>
      <c r="I183" s="17">
        <f t="shared" si="4"/>
        <v>3</v>
      </c>
      <c r="J183" s="18">
        <f t="shared" si="5"/>
        <v>1500</v>
      </c>
    </row>
    <row r="184" spans="1:10" x14ac:dyDescent="0.2">
      <c r="A184" s="6">
        <v>183</v>
      </c>
      <c r="B184" s="24" t="s">
        <v>439</v>
      </c>
      <c r="C184" s="20" t="s">
        <v>236</v>
      </c>
      <c r="D184" s="21">
        <v>3942.24</v>
      </c>
      <c r="E184" s="22" t="s">
        <v>367</v>
      </c>
      <c r="F184" s="22" t="s">
        <v>361</v>
      </c>
      <c r="G184" s="29">
        <v>3942.24</v>
      </c>
      <c r="H184" s="6" t="s">
        <v>13</v>
      </c>
      <c r="I184" s="17">
        <f t="shared" si="4"/>
        <v>-4</v>
      </c>
      <c r="J184" s="18">
        <f t="shared" si="5"/>
        <v>-15768.96</v>
      </c>
    </row>
    <row r="185" spans="1:10" x14ac:dyDescent="0.2">
      <c r="A185" s="6">
        <v>184</v>
      </c>
      <c r="B185" s="24" t="s">
        <v>440</v>
      </c>
      <c r="C185" s="20" t="s">
        <v>410</v>
      </c>
      <c r="D185" s="21">
        <v>2567.04</v>
      </c>
      <c r="E185" s="22" t="s">
        <v>284</v>
      </c>
      <c r="F185" s="22" t="s">
        <v>361</v>
      </c>
      <c r="G185" s="29">
        <v>2567.04</v>
      </c>
      <c r="H185" s="6" t="s">
        <v>13</v>
      </c>
      <c r="I185" s="17">
        <f t="shared" si="4"/>
        <v>-35</v>
      </c>
      <c r="J185" s="18">
        <f t="shared" si="5"/>
        <v>-89846.399999999994</v>
      </c>
    </row>
    <row r="186" spans="1:10" x14ac:dyDescent="0.2">
      <c r="A186" s="6">
        <v>185</v>
      </c>
      <c r="B186" s="24" t="s">
        <v>434</v>
      </c>
      <c r="C186" s="20" t="s">
        <v>435</v>
      </c>
      <c r="D186" s="21">
        <v>1440</v>
      </c>
      <c r="E186" s="22" t="s">
        <v>435</v>
      </c>
      <c r="F186" s="22" t="s">
        <v>436</v>
      </c>
      <c r="G186" s="29">
        <v>1440</v>
      </c>
      <c r="H186" s="6" t="s">
        <v>13</v>
      </c>
      <c r="I186" s="17">
        <f t="shared" si="4"/>
        <v>6</v>
      </c>
      <c r="J186" s="18">
        <f t="shared" si="5"/>
        <v>8640</v>
      </c>
    </row>
    <row r="187" spans="1:10" x14ac:dyDescent="0.2">
      <c r="A187" s="6">
        <v>186</v>
      </c>
      <c r="B187" s="24" t="s">
        <v>417</v>
      </c>
      <c r="C187" s="20" t="s">
        <v>90</v>
      </c>
      <c r="D187" s="21">
        <v>4160</v>
      </c>
      <c r="E187" s="22" t="s">
        <v>400</v>
      </c>
      <c r="F187" s="22" t="s">
        <v>377</v>
      </c>
      <c r="G187" s="29">
        <v>2080</v>
      </c>
      <c r="H187" s="6" t="s">
        <v>13</v>
      </c>
      <c r="I187" s="17">
        <f t="shared" si="4"/>
        <v>15</v>
      </c>
      <c r="J187" s="18">
        <f t="shared" si="5"/>
        <v>62400</v>
      </c>
    </row>
    <row r="188" spans="1:10" x14ac:dyDescent="0.2">
      <c r="A188" s="6">
        <v>187</v>
      </c>
      <c r="B188" s="24" t="s">
        <v>418</v>
      </c>
      <c r="C188" s="20" t="s">
        <v>251</v>
      </c>
      <c r="D188" s="21">
        <v>10102</v>
      </c>
      <c r="E188" s="22" t="s">
        <v>419</v>
      </c>
      <c r="F188" s="22" t="s">
        <v>377</v>
      </c>
      <c r="G188" s="29">
        <v>10102</v>
      </c>
      <c r="H188" s="6" t="s">
        <v>13</v>
      </c>
      <c r="I188" s="17">
        <f t="shared" si="4"/>
        <v>14</v>
      </c>
      <c r="J188" s="18">
        <f t="shared" si="5"/>
        <v>141428</v>
      </c>
    </row>
    <row r="189" spans="1:10" x14ac:dyDescent="0.2">
      <c r="A189" s="6">
        <v>188</v>
      </c>
      <c r="B189" s="24" t="s">
        <v>420</v>
      </c>
      <c r="C189" s="20" t="s">
        <v>280</v>
      </c>
      <c r="D189" s="21">
        <v>1840</v>
      </c>
      <c r="E189" s="22" t="s">
        <v>421</v>
      </c>
      <c r="F189" s="22" t="s">
        <v>377</v>
      </c>
      <c r="G189" s="29">
        <v>1840</v>
      </c>
      <c r="H189" s="6" t="s">
        <v>13</v>
      </c>
      <c r="I189" s="17">
        <f t="shared" si="4"/>
        <v>18</v>
      </c>
      <c r="J189" s="18">
        <f t="shared" si="5"/>
        <v>33120</v>
      </c>
    </row>
    <row r="190" spans="1:10" x14ac:dyDescent="0.2">
      <c r="A190" s="6">
        <v>189</v>
      </c>
      <c r="B190" s="24" t="s">
        <v>422</v>
      </c>
      <c r="C190" s="20" t="s">
        <v>273</v>
      </c>
      <c r="D190" s="21">
        <v>890</v>
      </c>
      <c r="E190" s="22" t="s">
        <v>340</v>
      </c>
      <c r="F190" s="22" t="s">
        <v>377</v>
      </c>
      <c r="G190" s="29">
        <v>890</v>
      </c>
      <c r="H190" s="6" t="s">
        <v>13</v>
      </c>
      <c r="I190" s="17">
        <f t="shared" si="4"/>
        <v>8</v>
      </c>
      <c r="J190" s="18">
        <f t="shared" si="5"/>
        <v>7120</v>
      </c>
    </row>
    <row r="191" spans="1:10" x14ac:dyDescent="0.2">
      <c r="A191" s="6">
        <v>190</v>
      </c>
      <c r="B191" s="24" t="s">
        <v>423</v>
      </c>
      <c r="C191" s="20" t="s">
        <v>260</v>
      </c>
      <c r="D191" s="21">
        <v>35.770000000000003</v>
      </c>
      <c r="E191" s="22" t="s">
        <v>421</v>
      </c>
      <c r="F191" s="22" t="s">
        <v>377</v>
      </c>
      <c r="G191" s="29">
        <v>35.770000000000003</v>
      </c>
      <c r="H191" s="6" t="s">
        <v>13</v>
      </c>
      <c r="I191" s="17">
        <f t="shared" si="4"/>
        <v>18</v>
      </c>
      <c r="J191" s="18">
        <f t="shared" si="5"/>
        <v>643.86</v>
      </c>
    </row>
    <row r="192" spans="1:10" x14ac:dyDescent="0.2">
      <c r="A192" s="6">
        <v>191</v>
      </c>
      <c r="B192" s="24" t="s">
        <v>424</v>
      </c>
      <c r="C192" s="20" t="s">
        <v>275</v>
      </c>
      <c r="D192" s="21">
        <v>82.4</v>
      </c>
      <c r="E192" s="22" t="s">
        <v>340</v>
      </c>
      <c r="F192" s="22" t="s">
        <v>377</v>
      </c>
      <c r="G192" s="29">
        <v>82.4</v>
      </c>
      <c r="H192" s="6" t="s">
        <v>13</v>
      </c>
      <c r="I192" s="17">
        <f t="shared" si="4"/>
        <v>8</v>
      </c>
      <c r="J192" s="18">
        <f t="shared" si="5"/>
        <v>659.2</v>
      </c>
    </row>
    <row r="193" spans="1:10" x14ac:dyDescent="0.2">
      <c r="A193" s="6">
        <v>192</v>
      </c>
      <c r="B193" s="24" t="s">
        <v>425</v>
      </c>
      <c r="C193" s="20" t="s">
        <v>426</v>
      </c>
      <c r="D193" s="21">
        <v>690</v>
      </c>
      <c r="E193" s="22" t="s">
        <v>367</v>
      </c>
      <c r="F193" s="22" t="s">
        <v>377</v>
      </c>
      <c r="G193" s="29">
        <v>690</v>
      </c>
      <c r="H193" s="6" t="s">
        <v>13</v>
      </c>
      <c r="I193" s="17">
        <f t="shared" si="4"/>
        <v>-2</v>
      </c>
      <c r="J193" s="18">
        <f t="shared" si="5"/>
        <v>-1380</v>
      </c>
    </row>
    <row r="194" spans="1:10" x14ac:dyDescent="0.2">
      <c r="A194" s="6">
        <v>193</v>
      </c>
      <c r="B194" s="24" t="s">
        <v>427</v>
      </c>
      <c r="C194" s="20" t="s">
        <v>268</v>
      </c>
      <c r="D194" s="21">
        <v>1504.25</v>
      </c>
      <c r="E194" s="22" t="s">
        <v>367</v>
      </c>
      <c r="F194" s="22" t="s">
        <v>377</v>
      </c>
      <c r="G194" s="29">
        <v>1504.25</v>
      </c>
      <c r="H194" s="6" t="s">
        <v>13</v>
      </c>
      <c r="I194" s="17">
        <f t="shared" ref="I194:I257" si="6">F194-E194</f>
        <v>-2</v>
      </c>
      <c r="J194" s="18">
        <f t="shared" ref="J194:J257" si="7">I194*D194</f>
        <v>-3008.5</v>
      </c>
    </row>
    <row r="195" spans="1:10" x14ac:dyDescent="0.2">
      <c r="A195" s="6">
        <v>194</v>
      </c>
      <c r="B195" s="24" t="s">
        <v>428</v>
      </c>
      <c r="C195" s="20" t="s">
        <v>266</v>
      </c>
      <c r="D195" s="21">
        <v>3200</v>
      </c>
      <c r="E195" s="22" t="s">
        <v>367</v>
      </c>
      <c r="F195" s="22" t="s">
        <v>377</v>
      </c>
      <c r="G195" s="29">
        <v>3175.91</v>
      </c>
      <c r="H195" s="6" t="s">
        <v>13</v>
      </c>
      <c r="I195" s="17">
        <f t="shared" si="6"/>
        <v>-2</v>
      </c>
      <c r="J195" s="18">
        <f t="shared" si="7"/>
        <v>-6400</v>
      </c>
    </row>
    <row r="196" spans="1:10" x14ac:dyDescent="0.2">
      <c r="A196" s="6">
        <v>195</v>
      </c>
      <c r="B196" s="24" t="s">
        <v>429</v>
      </c>
      <c r="C196" s="20" t="s">
        <v>430</v>
      </c>
      <c r="D196" s="21">
        <v>892.79</v>
      </c>
      <c r="E196" s="22" t="s">
        <v>367</v>
      </c>
      <c r="F196" s="22" t="s">
        <v>377</v>
      </c>
      <c r="G196" s="29">
        <v>892.79</v>
      </c>
      <c r="H196" s="6" t="s">
        <v>13</v>
      </c>
      <c r="I196" s="17">
        <f t="shared" si="6"/>
        <v>-2</v>
      </c>
      <c r="J196" s="18">
        <f t="shared" si="7"/>
        <v>-1785.58</v>
      </c>
    </row>
    <row r="197" spans="1:10" x14ac:dyDescent="0.2">
      <c r="A197" s="6">
        <v>196</v>
      </c>
      <c r="B197" s="24" t="s">
        <v>431</v>
      </c>
      <c r="C197" s="20" t="s">
        <v>273</v>
      </c>
      <c r="D197" s="21">
        <v>890</v>
      </c>
      <c r="E197" s="22" t="s">
        <v>340</v>
      </c>
      <c r="F197" s="22" t="s">
        <v>377</v>
      </c>
      <c r="G197" s="29">
        <v>890</v>
      </c>
      <c r="H197" s="6" t="s">
        <v>13</v>
      </c>
      <c r="I197" s="17">
        <f t="shared" si="6"/>
        <v>8</v>
      </c>
      <c r="J197" s="18">
        <f t="shared" si="7"/>
        <v>7120</v>
      </c>
    </row>
    <row r="198" spans="1:10" x14ac:dyDescent="0.2">
      <c r="A198" s="6">
        <v>197</v>
      </c>
      <c r="B198" s="24" t="s">
        <v>432</v>
      </c>
      <c r="C198" s="20" t="s">
        <v>275</v>
      </c>
      <c r="D198" s="21">
        <v>2.4</v>
      </c>
      <c r="E198" s="22" t="s">
        <v>367</v>
      </c>
      <c r="F198" s="22" t="s">
        <v>377</v>
      </c>
      <c r="G198" s="29">
        <v>2.4</v>
      </c>
      <c r="H198" s="6" t="s">
        <v>13</v>
      </c>
      <c r="I198" s="17">
        <f t="shared" si="6"/>
        <v>-2</v>
      </c>
      <c r="J198" s="18">
        <f t="shared" si="7"/>
        <v>-4.8</v>
      </c>
    </row>
    <row r="199" spans="1:10" x14ac:dyDescent="0.2">
      <c r="A199" s="6">
        <v>198</v>
      </c>
      <c r="B199" s="24" t="s">
        <v>150</v>
      </c>
      <c r="C199" s="20" t="s">
        <v>272</v>
      </c>
      <c r="D199" s="21">
        <v>8500</v>
      </c>
      <c r="E199" s="22" t="s">
        <v>433</v>
      </c>
      <c r="F199" s="22" t="s">
        <v>377</v>
      </c>
      <c r="G199" s="29">
        <v>8500</v>
      </c>
      <c r="H199" s="6" t="s">
        <v>13</v>
      </c>
      <c r="I199" s="17">
        <f t="shared" si="6"/>
        <v>5</v>
      </c>
      <c r="J199" s="18">
        <f t="shared" si="7"/>
        <v>42500</v>
      </c>
    </row>
    <row r="200" spans="1:10" x14ac:dyDescent="0.2">
      <c r="A200" s="6">
        <v>199</v>
      </c>
      <c r="B200" s="24" t="s">
        <v>415</v>
      </c>
      <c r="C200" s="20" t="s">
        <v>416</v>
      </c>
      <c r="D200" s="21">
        <v>41.48</v>
      </c>
      <c r="E200" s="22" t="s">
        <v>333</v>
      </c>
      <c r="F200" s="22" t="s">
        <v>367</v>
      </c>
      <c r="G200" s="29">
        <v>41.48</v>
      </c>
      <c r="H200" s="6" t="s">
        <v>13</v>
      </c>
      <c r="I200" s="17">
        <f t="shared" si="6"/>
        <v>-2</v>
      </c>
      <c r="J200" s="18">
        <f t="shared" si="7"/>
        <v>-82.96</v>
      </c>
    </row>
    <row r="201" spans="1:10" x14ac:dyDescent="0.2">
      <c r="A201" s="6">
        <v>200</v>
      </c>
      <c r="B201" s="24" t="s">
        <v>408</v>
      </c>
      <c r="C201" s="20" t="s">
        <v>268</v>
      </c>
      <c r="D201" s="21">
        <v>15002</v>
      </c>
      <c r="E201" s="22" t="s">
        <v>367</v>
      </c>
      <c r="F201" s="22" t="s">
        <v>288</v>
      </c>
      <c r="G201" s="29">
        <v>15002</v>
      </c>
      <c r="H201" s="6" t="s">
        <v>13</v>
      </c>
      <c r="I201" s="17">
        <f t="shared" si="6"/>
        <v>4</v>
      </c>
      <c r="J201" s="18">
        <f t="shared" si="7"/>
        <v>60008</v>
      </c>
    </row>
    <row r="202" spans="1:10" x14ac:dyDescent="0.2">
      <c r="A202" s="6">
        <v>201</v>
      </c>
      <c r="B202" s="24" t="s">
        <v>409</v>
      </c>
      <c r="C202" s="20" t="s">
        <v>410</v>
      </c>
      <c r="D202" s="21">
        <v>4800</v>
      </c>
      <c r="E202" s="22" t="s">
        <v>315</v>
      </c>
      <c r="F202" s="22" t="s">
        <v>288</v>
      </c>
      <c r="G202" s="29">
        <v>4800</v>
      </c>
      <c r="H202" s="6" t="s">
        <v>13</v>
      </c>
      <c r="I202" s="17">
        <f t="shared" si="6"/>
        <v>1</v>
      </c>
      <c r="J202" s="18">
        <f t="shared" si="7"/>
        <v>4800</v>
      </c>
    </row>
    <row r="203" spans="1:10" x14ac:dyDescent="0.2">
      <c r="A203" s="6">
        <v>202</v>
      </c>
      <c r="B203" s="24" t="s">
        <v>411</v>
      </c>
      <c r="C203" s="20" t="s">
        <v>410</v>
      </c>
      <c r="D203" s="21">
        <v>1400</v>
      </c>
      <c r="E203" s="22" t="s">
        <v>315</v>
      </c>
      <c r="F203" s="22" t="s">
        <v>288</v>
      </c>
      <c r="G203" s="29">
        <v>1400</v>
      </c>
      <c r="H203" s="6" t="s">
        <v>13</v>
      </c>
      <c r="I203" s="17">
        <f t="shared" si="6"/>
        <v>1</v>
      </c>
      <c r="J203" s="18">
        <f t="shared" si="7"/>
        <v>1400</v>
      </c>
    </row>
    <row r="204" spans="1:10" x14ac:dyDescent="0.2">
      <c r="A204" s="6">
        <v>203</v>
      </c>
      <c r="B204" s="24" t="s">
        <v>412</v>
      </c>
      <c r="C204" s="20" t="s">
        <v>410</v>
      </c>
      <c r="D204" s="21">
        <v>10000</v>
      </c>
      <c r="E204" s="22" t="s">
        <v>315</v>
      </c>
      <c r="F204" s="22" t="s">
        <v>288</v>
      </c>
      <c r="G204" s="29">
        <v>10000</v>
      </c>
      <c r="H204" s="6" t="s">
        <v>13</v>
      </c>
      <c r="I204" s="17">
        <f t="shared" si="6"/>
        <v>1</v>
      </c>
      <c r="J204" s="18">
        <f t="shared" si="7"/>
        <v>10000</v>
      </c>
    </row>
    <row r="205" spans="1:10" x14ac:dyDescent="0.2">
      <c r="A205" s="6">
        <v>204</v>
      </c>
      <c r="B205" s="24" t="s">
        <v>413</v>
      </c>
      <c r="C205" s="20" t="s">
        <v>414</v>
      </c>
      <c r="D205" s="21">
        <v>1628.29</v>
      </c>
      <c r="E205" s="22" t="s">
        <v>331</v>
      </c>
      <c r="F205" s="22" t="s">
        <v>288</v>
      </c>
      <c r="G205" s="29">
        <v>1371.62</v>
      </c>
      <c r="H205" s="6" t="s">
        <v>13</v>
      </c>
      <c r="I205" s="17">
        <f t="shared" si="6"/>
        <v>-1</v>
      </c>
      <c r="J205" s="18">
        <f t="shared" si="7"/>
        <v>-1628.29</v>
      </c>
    </row>
    <row r="206" spans="1:10" x14ac:dyDescent="0.2">
      <c r="A206" s="6">
        <v>205</v>
      </c>
      <c r="B206" s="24" t="s">
        <v>403</v>
      </c>
      <c r="C206" s="20" t="s">
        <v>404</v>
      </c>
      <c r="D206" s="21">
        <v>720.49</v>
      </c>
      <c r="E206" s="22" t="s">
        <v>343</v>
      </c>
      <c r="F206" s="22" t="s">
        <v>343</v>
      </c>
      <c r="G206" s="29">
        <v>710.65</v>
      </c>
      <c r="H206" s="6" t="s">
        <v>13</v>
      </c>
      <c r="I206" s="17">
        <f t="shared" si="6"/>
        <v>0</v>
      </c>
      <c r="J206" s="18">
        <f t="shared" si="7"/>
        <v>0</v>
      </c>
    </row>
    <row r="207" spans="1:10" x14ac:dyDescent="0.2">
      <c r="A207" s="6">
        <v>206</v>
      </c>
      <c r="B207" s="24" t="s">
        <v>405</v>
      </c>
      <c r="C207" s="20" t="s">
        <v>402</v>
      </c>
      <c r="D207" s="21">
        <v>500</v>
      </c>
      <c r="E207" s="22" t="s">
        <v>343</v>
      </c>
      <c r="F207" s="22" t="s">
        <v>343</v>
      </c>
      <c r="G207" s="29">
        <v>500</v>
      </c>
      <c r="H207" s="6" t="s">
        <v>13</v>
      </c>
      <c r="I207" s="17">
        <f t="shared" si="6"/>
        <v>0</v>
      </c>
      <c r="J207" s="18">
        <f t="shared" si="7"/>
        <v>0</v>
      </c>
    </row>
    <row r="208" spans="1:10" x14ac:dyDescent="0.2">
      <c r="A208" s="6">
        <v>207</v>
      </c>
      <c r="B208" s="24" t="s">
        <v>406</v>
      </c>
      <c r="C208" s="20" t="s">
        <v>400</v>
      </c>
      <c r="D208" s="21">
        <v>760</v>
      </c>
      <c r="E208" s="22" t="s">
        <v>343</v>
      </c>
      <c r="F208" s="22" t="s">
        <v>343</v>
      </c>
      <c r="G208" s="29">
        <v>760</v>
      </c>
      <c r="H208" s="6" t="s">
        <v>13</v>
      </c>
      <c r="I208" s="17">
        <f t="shared" si="6"/>
        <v>0</v>
      </c>
      <c r="J208" s="18">
        <f t="shared" si="7"/>
        <v>0</v>
      </c>
    </row>
    <row r="209" spans="1:10" x14ac:dyDescent="0.2">
      <c r="A209" s="6">
        <v>208</v>
      </c>
      <c r="B209" s="24" t="s">
        <v>407</v>
      </c>
      <c r="C209" s="20" t="s">
        <v>400</v>
      </c>
      <c r="D209" s="21">
        <v>347</v>
      </c>
      <c r="E209" s="22" t="s">
        <v>343</v>
      </c>
      <c r="F209" s="22" t="s">
        <v>343</v>
      </c>
      <c r="G209" s="29">
        <v>347</v>
      </c>
      <c r="H209" s="6" t="s">
        <v>13</v>
      </c>
      <c r="I209" s="17">
        <f t="shared" si="6"/>
        <v>0</v>
      </c>
      <c r="J209" s="18">
        <f t="shared" si="7"/>
        <v>0</v>
      </c>
    </row>
    <row r="210" spans="1:10" x14ac:dyDescent="0.2">
      <c r="A210" s="6">
        <v>209</v>
      </c>
      <c r="B210" s="24" t="s">
        <v>401</v>
      </c>
      <c r="C210" s="20" t="s">
        <v>402</v>
      </c>
      <c r="D210" s="21">
        <v>896.74</v>
      </c>
      <c r="E210" s="22" t="s">
        <v>345</v>
      </c>
      <c r="F210" s="22" t="s">
        <v>345</v>
      </c>
      <c r="G210" s="29">
        <v>896.74</v>
      </c>
      <c r="H210" s="6" t="s">
        <v>13</v>
      </c>
      <c r="I210" s="17">
        <f t="shared" si="6"/>
        <v>0</v>
      </c>
      <c r="J210" s="18">
        <f t="shared" si="7"/>
        <v>0</v>
      </c>
    </row>
    <row r="211" spans="1:10" x14ac:dyDescent="0.2">
      <c r="A211" s="6">
        <v>210</v>
      </c>
      <c r="B211" s="24" t="s">
        <v>399</v>
      </c>
      <c r="C211" s="20" t="s">
        <v>400</v>
      </c>
      <c r="D211" s="21">
        <v>16314.21</v>
      </c>
      <c r="E211" s="22" t="s">
        <v>343</v>
      </c>
      <c r="F211" s="22" t="s">
        <v>387</v>
      </c>
      <c r="G211" s="29">
        <v>16314.21</v>
      </c>
      <c r="H211" s="6" t="s">
        <v>13</v>
      </c>
      <c r="I211" s="17">
        <f t="shared" si="6"/>
        <v>7</v>
      </c>
      <c r="J211" s="18">
        <f t="shared" si="7"/>
        <v>114199.47</v>
      </c>
    </row>
    <row r="212" spans="1:10" x14ac:dyDescent="0.2">
      <c r="A212" s="6">
        <v>211</v>
      </c>
      <c r="B212" s="24" t="s">
        <v>385</v>
      </c>
      <c r="C212" s="20" t="s">
        <v>386</v>
      </c>
      <c r="D212" s="21">
        <v>139.19999999999999</v>
      </c>
      <c r="E212" s="22" t="s">
        <v>387</v>
      </c>
      <c r="F212" s="22" t="s">
        <v>347</v>
      </c>
      <c r="G212" s="29">
        <v>139.19999999999999</v>
      </c>
      <c r="H212" s="6" t="s">
        <v>13</v>
      </c>
      <c r="I212" s="17">
        <f t="shared" si="6"/>
        <v>2</v>
      </c>
      <c r="J212" s="18">
        <f t="shared" si="7"/>
        <v>278.39999999999998</v>
      </c>
    </row>
    <row r="213" spans="1:10" x14ac:dyDescent="0.2">
      <c r="A213" s="6">
        <v>212</v>
      </c>
      <c r="B213" s="24" t="s">
        <v>388</v>
      </c>
      <c r="C213" s="20" t="s">
        <v>268</v>
      </c>
      <c r="D213" s="21">
        <v>374.26</v>
      </c>
      <c r="E213" s="22" t="s">
        <v>389</v>
      </c>
      <c r="F213" s="22" t="s">
        <v>347</v>
      </c>
      <c r="G213" s="29">
        <v>374.26</v>
      </c>
      <c r="H213" s="6" t="s">
        <v>13</v>
      </c>
      <c r="I213" s="17">
        <f t="shared" si="6"/>
        <v>-24</v>
      </c>
      <c r="J213" s="18">
        <f t="shared" si="7"/>
        <v>-8982.24</v>
      </c>
    </row>
    <row r="214" spans="1:10" x14ac:dyDescent="0.2">
      <c r="A214" s="6">
        <v>213</v>
      </c>
      <c r="B214" s="24" t="s">
        <v>390</v>
      </c>
      <c r="C214" s="20" t="s">
        <v>367</v>
      </c>
      <c r="D214" s="21">
        <v>430.82</v>
      </c>
      <c r="E214" s="22" t="s">
        <v>391</v>
      </c>
      <c r="F214" s="22" t="s">
        <v>347</v>
      </c>
      <c r="G214" s="29">
        <v>430.82</v>
      </c>
      <c r="H214" s="6" t="s">
        <v>13</v>
      </c>
      <c r="I214" s="17">
        <f t="shared" si="6"/>
        <v>-15</v>
      </c>
      <c r="J214" s="18">
        <f t="shared" si="7"/>
        <v>-6462.3</v>
      </c>
    </row>
    <row r="215" spans="1:10" x14ac:dyDescent="0.2">
      <c r="A215" s="6">
        <v>214</v>
      </c>
      <c r="B215" s="24" t="s">
        <v>392</v>
      </c>
      <c r="C215" s="20" t="s">
        <v>268</v>
      </c>
      <c r="D215" s="21">
        <v>262.44</v>
      </c>
      <c r="E215" s="22" t="s">
        <v>331</v>
      </c>
      <c r="F215" s="22" t="s">
        <v>347</v>
      </c>
      <c r="G215" s="29">
        <v>262.44</v>
      </c>
      <c r="H215" s="6" t="s">
        <v>13</v>
      </c>
      <c r="I215" s="17">
        <f t="shared" si="6"/>
        <v>14</v>
      </c>
      <c r="J215" s="18">
        <f t="shared" si="7"/>
        <v>3674.16</v>
      </c>
    </row>
    <row r="216" spans="1:10" x14ac:dyDescent="0.2">
      <c r="A216" s="6">
        <v>215</v>
      </c>
      <c r="B216" s="24" t="s">
        <v>393</v>
      </c>
      <c r="C216" s="20" t="s">
        <v>268</v>
      </c>
      <c r="D216" s="21">
        <v>4073.64</v>
      </c>
      <c r="E216" s="22" t="s">
        <v>325</v>
      </c>
      <c r="F216" s="22" t="s">
        <v>347</v>
      </c>
      <c r="G216" s="29">
        <v>4073.64</v>
      </c>
      <c r="H216" s="6" t="s">
        <v>13</v>
      </c>
      <c r="I216" s="17">
        <f t="shared" si="6"/>
        <v>-22</v>
      </c>
      <c r="J216" s="18">
        <f t="shared" si="7"/>
        <v>-89620.08</v>
      </c>
    </row>
    <row r="217" spans="1:10" x14ac:dyDescent="0.2">
      <c r="A217" s="6">
        <v>216</v>
      </c>
      <c r="B217" s="24" t="s">
        <v>394</v>
      </c>
      <c r="C217" s="20" t="s">
        <v>247</v>
      </c>
      <c r="D217" s="21">
        <v>3570.03</v>
      </c>
      <c r="E217" s="22" t="s">
        <v>349</v>
      </c>
      <c r="F217" s="22" t="s">
        <v>347</v>
      </c>
      <c r="G217" s="29">
        <v>3570.03</v>
      </c>
      <c r="H217" s="6" t="s">
        <v>13</v>
      </c>
      <c r="I217" s="17">
        <f t="shared" si="6"/>
        <v>-7</v>
      </c>
      <c r="J217" s="18">
        <f t="shared" si="7"/>
        <v>-24990.210000000003</v>
      </c>
    </row>
    <row r="218" spans="1:10" x14ac:dyDescent="0.2">
      <c r="A218" s="6">
        <v>217</v>
      </c>
      <c r="B218" s="24" t="s">
        <v>395</v>
      </c>
      <c r="C218" s="20" t="s">
        <v>247</v>
      </c>
      <c r="D218" s="21">
        <v>3629.24</v>
      </c>
      <c r="E218" s="22" t="s">
        <v>396</v>
      </c>
      <c r="F218" s="22" t="s">
        <v>347</v>
      </c>
      <c r="G218" s="29">
        <v>3629.24</v>
      </c>
      <c r="H218" s="6" t="s">
        <v>13</v>
      </c>
      <c r="I218" s="17">
        <f t="shared" si="6"/>
        <v>8</v>
      </c>
      <c r="J218" s="18">
        <f t="shared" si="7"/>
        <v>29033.919999999998</v>
      </c>
    </row>
    <row r="219" spans="1:10" x14ac:dyDescent="0.2">
      <c r="A219" s="6">
        <v>218</v>
      </c>
      <c r="B219" s="24" t="s">
        <v>397</v>
      </c>
      <c r="C219" s="20" t="s">
        <v>268</v>
      </c>
      <c r="D219" s="21">
        <v>56.56</v>
      </c>
      <c r="E219" s="22" t="s">
        <v>387</v>
      </c>
      <c r="F219" s="22" t="s">
        <v>347</v>
      </c>
      <c r="G219" s="29">
        <v>56.56</v>
      </c>
      <c r="H219" s="6" t="s">
        <v>13</v>
      </c>
      <c r="I219" s="17">
        <f t="shared" si="6"/>
        <v>2</v>
      </c>
      <c r="J219" s="18">
        <f t="shared" si="7"/>
        <v>113.12</v>
      </c>
    </row>
    <row r="220" spans="1:10" x14ac:dyDescent="0.2">
      <c r="A220" s="6">
        <v>219</v>
      </c>
      <c r="B220" s="24" t="s">
        <v>398</v>
      </c>
      <c r="C220" s="20" t="s">
        <v>268</v>
      </c>
      <c r="D220" s="21">
        <v>999</v>
      </c>
      <c r="E220" s="22" t="s">
        <v>288</v>
      </c>
      <c r="F220" s="22" t="s">
        <v>347</v>
      </c>
      <c r="G220" s="29">
        <v>999</v>
      </c>
      <c r="H220" s="6" t="s">
        <v>13</v>
      </c>
      <c r="I220" s="17">
        <f t="shared" si="6"/>
        <v>15</v>
      </c>
      <c r="J220" s="18">
        <f t="shared" si="7"/>
        <v>14985</v>
      </c>
    </row>
    <row r="221" spans="1:10" x14ac:dyDescent="0.2">
      <c r="A221" s="6">
        <v>220</v>
      </c>
      <c r="B221" s="24" t="s">
        <v>383</v>
      </c>
      <c r="C221" s="20" t="s">
        <v>273</v>
      </c>
      <c r="D221" s="21">
        <v>1276</v>
      </c>
      <c r="E221" s="22" t="s">
        <v>384</v>
      </c>
      <c r="F221" s="22" t="s">
        <v>381</v>
      </c>
      <c r="G221" s="29">
        <v>1276</v>
      </c>
      <c r="H221" s="6" t="s">
        <v>13</v>
      </c>
      <c r="I221" s="17">
        <f t="shared" si="6"/>
        <v>31</v>
      </c>
      <c r="J221" s="18">
        <f t="shared" si="7"/>
        <v>39556</v>
      </c>
    </row>
    <row r="222" spans="1:10" x14ac:dyDescent="0.2">
      <c r="A222" s="6">
        <v>221</v>
      </c>
      <c r="B222" s="24" t="s">
        <v>380</v>
      </c>
      <c r="C222" s="20" t="s">
        <v>381</v>
      </c>
      <c r="D222" s="21">
        <v>191358.68</v>
      </c>
      <c r="E222" s="22" t="s">
        <v>313</v>
      </c>
      <c r="F222" s="22" t="s">
        <v>382</v>
      </c>
      <c r="G222" s="29">
        <v>191358.68</v>
      </c>
      <c r="H222" s="6" t="s">
        <v>13</v>
      </c>
      <c r="I222" s="17">
        <f t="shared" si="6"/>
        <v>-30</v>
      </c>
      <c r="J222" s="18">
        <f t="shared" si="7"/>
        <v>-5740760.3999999994</v>
      </c>
    </row>
    <row r="223" spans="1:10" x14ac:dyDescent="0.2">
      <c r="A223" s="6">
        <v>222</v>
      </c>
      <c r="B223" s="24" t="s">
        <v>375</v>
      </c>
      <c r="C223" s="20" t="s">
        <v>367</v>
      </c>
      <c r="D223" s="21">
        <v>226.94</v>
      </c>
      <c r="E223" s="22" t="s">
        <v>284</v>
      </c>
      <c r="F223" s="22" t="s">
        <v>284</v>
      </c>
      <c r="G223" s="29">
        <v>226.94</v>
      </c>
      <c r="H223" s="6" t="s">
        <v>13</v>
      </c>
      <c r="I223" s="17">
        <f t="shared" si="6"/>
        <v>0</v>
      </c>
      <c r="J223" s="18">
        <f t="shared" si="7"/>
        <v>0</v>
      </c>
    </row>
    <row r="224" spans="1:10" x14ac:dyDescent="0.2">
      <c r="A224" s="6">
        <v>223</v>
      </c>
      <c r="B224" s="24" t="s">
        <v>376</v>
      </c>
      <c r="C224" s="20" t="s">
        <v>377</v>
      </c>
      <c r="D224" s="21">
        <v>731.85</v>
      </c>
      <c r="E224" s="22" t="s">
        <v>378</v>
      </c>
      <c r="F224" s="22" t="s">
        <v>284</v>
      </c>
      <c r="G224" s="29">
        <v>731.85</v>
      </c>
      <c r="H224" s="6" t="s">
        <v>13</v>
      </c>
      <c r="I224" s="17">
        <f t="shared" si="6"/>
        <v>0</v>
      </c>
      <c r="J224" s="18">
        <f t="shared" si="7"/>
        <v>0</v>
      </c>
    </row>
    <row r="225" spans="1:10" x14ac:dyDescent="0.2">
      <c r="A225" s="6">
        <v>224</v>
      </c>
      <c r="B225" s="24" t="s">
        <v>379</v>
      </c>
      <c r="C225" s="20" t="s">
        <v>333</v>
      </c>
      <c r="D225" s="21">
        <v>41.48</v>
      </c>
      <c r="E225" s="22" t="s">
        <v>300</v>
      </c>
      <c r="F225" s="22" t="s">
        <v>284</v>
      </c>
      <c r="G225" s="29">
        <v>41.48</v>
      </c>
      <c r="H225" s="6" t="s">
        <v>13</v>
      </c>
      <c r="I225" s="17">
        <f t="shared" si="6"/>
        <v>-2</v>
      </c>
      <c r="J225" s="18">
        <f t="shared" si="7"/>
        <v>-82.96</v>
      </c>
    </row>
    <row r="226" spans="1:10" x14ac:dyDescent="0.2">
      <c r="A226" s="6">
        <v>225</v>
      </c>
      <c r="B226" s="24" t="s">
        <v>360</v>
      </c>
      <c r="C226" s="20" t="s">
        <v>361</v>
      </c>
      <c r="D226" s="21">
        <v>15.2</v>
      </c>
      <c r="E226" s="22" t="s">
        <v>284</v>
      </c>
      <c r="F226" s="22" t="s">
        <v>293</v>
      </c>
      <c r="G226" s="29">
        <v>15.2</v>
      </c>
      <c r="H226" s="6" t="s">
        <v>13</v>
      </c>
      <c r="I226" s="17">
        <f t="shared" si="6"/>
        <v>1</v>
      </c>
      <c r="J226" s="18">
        <f t="shared" si="7"/>
        <v>15.2</v>
      </c>
    </row>
    <row r="227" spans="1:10" x14ac:dyDescent="0.2">
      <c r="A227" s="6">
        <v>226</v>
      </c>
      <c r="B227" s="24" t="s">
        <v>362</v>
      </c>
      <c r="C227" s="20" t="s">
        <v>266</v>
      </c>
      <c r="D227" s="21">
        <v>300</v>
      </c>
      <c r="E227" s="22" t="s">
        <v>284</v>
      </c>
      <c r="F227" s="22" t="s">
        <v>293</v>
      </c>
      <c r="G227" s="29">
        <v>300</v>
      </c>
      <c r="H227" s="6" t="s">
        <v>13</v>
      </c>
      <c r="I227" s="17">
        <f t="shared" si="6"/>
        <v>1</v>
      </c>
      <c r="J227" s="18">
        <f t="shared" si="7"/>
        <v>300</v>
      </c>
    </row>
    <row r="228" spans="1:10" x14ac:dyDescent="0.2">
      <c r="A228" s="6">
        <v>227</v>
      </c>
      <c r="B228" s="24" t="s">
        <v>363</v>
      </c>
      <c r="C228" s="20" t="s">
        <v>288</v>
      </c>
      <c r="D228" s="21">
        <v>183.61</v>
      </c>
      <c r="E228" s="22" t="s">
        <v>284</v>
      </c>
      <c r="F228" s="22" t="s">
        <v>293</v>
      </c>
      <c r="G228" s="29">
        <v>183.61</v>
      </c>
      <c r="H228" s="6" t="s">
        <v>13</v>
      </c>
      <c r="I228" s="17">
        <f t="shared" si="6"/>
        <v>1</v>
      </c>
      <c r="J228" s="18">
        <f t="shared" si="7"/>
        <v>183.61</v>
      </c>
    </row>
    <row r="229" spans="1:10" x14ac:dyDescent="0.2">
      <c r="A229" s="6">
        <v>228</v>
      </c>
      <c r="B229" s="24" t="s">
        <v>364</v>
      </c>
      <c r="C229" s="20" t="s">
        <v>361</v>
      </c>
      <c r="D229" s="21">
        <v>7514.4</v>
      </c>
      <c r="E229" s="22" t="s">
        <v>349</v>
      </c>
      <c r="F229" s="22" t="s">
        <v>293</v>
      </c>
      <c r="G229" s="29">
        <v>7514.4</v>
      </c>
      <c r="H229" s="6" t="s">
        <v>13</v>
      </c>
      <c r="I229" s="17">
        <f t="shared" si="6"/>
        <v>6</v>
      </c>
      <c r="J229" s="18">
        <f t="shared" si="7"/>
        <v>45086.399999999994</v>
      </c>
    </row>
    <row r="230" spans="1:10" x14ac:dyDescent="0.2">
      <c r="A230" s="6">
        <v>229</v>
      </c>
      <c r="B230" s="24" t="s">
        <v>365</v>
      </c>
      <c r="C230" s="20" t="s">
        <v>361</v>
      </c>
      <c r="D230" s="21">
        <v>260</v>
      </c>
      <c r="E230" s="22" t="s">
        <v>284</v>
      </c>
      <c r="F230" s="22" t="s">
        <v>293</v>
      </c>
      <c r="G230" s="29">
        <v>260</v>
      </c>
      <c r="H230" s="6" t="s">
        <v>13</v>
      </c>
      <c r="I230" s="17">
        <f t="shared" si="6"/>
        <v>1</v>
      </c>
      <c r="J230" s="18">
        <f t="shared" si="7"/>
        <v>260</v>
      </c>
    </row>
    <row r="231" spans="1:10" x14ac:dyDescent="0.2">
      <c r="A231" s="6">
        <v>230</v>
      </c>
      <c r="B231" s="24" t="s">
        <v>366</v>
      </c>
      <c r="C231" s="20" t="s">
        <v>367</v>
      </c>
      <c r="D231" s="21">
        <v>1504.25</v>
      </c>
      <c r="E231" s="22" t="s">
        <v>284</v>
      </c>
      <c r="F231" s="22" t="s">
        <v>293</v>
      </c>
      <c r="G231" s="29">
        <v>1504.25</v>
      </c>
      <c r="H231" s="6" t="s">
        <v>13</v>
      </c>
      <c r="I231" s="17">
        <f t="shared" si="6"/>
        <v>1</v>
      </c>
      <c r="J231" s="18">
        <f t="shared" si="7"/>
        <v>1504.25</v>
      </c>
    </row>
    <row r="232" spans="1:10" x14ac:dyDescent="0.2">
      <c r="A232" s="6">
        <v>231</v>
      </c>
      <c r="B232" s="24" t="s">
        <v>368</v>
      </c>
      <c r="C232" s="20" t="s">
        <v>288</v>
      </c>
      <c r="D232" s="21">
        <v>454</v>
      </c>
      <c r="E232" s="22" t="s">
        <v>284</v>
      </c>
      <c r="F232" s="22" t="s">
        <v>293</v>
      </c>
      <c r="G232" s="29">
        <v>454</v>
      </c>
      <c r="H232" s="6" t="s">
        <v>13</v>
      </c>
      <c r="I232" s="17">
        <f t="shared" si="6"/>
        <v>1</v>
      </c>
      <c r="J232" s="18">
        <f t="shared" si="7"/>
        <v>454</v>
      </c>
    </row>
    <row r="233" spans="1:10" x14ac:dyDescent="0.2">
      <c r="A233" s="6">
        <v>232</v>
      </c>
      <c r="B233" s="24" t="s">
        <v>369</v>
      </c>
      <c r="C233" s="20" t="s">
        <v>367</v>
      </c>
      <c r="D233" s="21">
        <v>290</v>
      </c>
      <c r="E233" s="22" t="s">
        <v>284</v>
      </c>
      <c r="F233" s="22" t="s">
        <v>293</v>
      </c>
      <c r="G233" s="29">
        <v>290</v>
      </c>
      <c r="H233" s="6" t="s">
        <v>13</v>
      </c>
      <c r="I233" s="17">
        <f t="shared" si="6"/>
        <v>1</v>
      </c>
      <c r="J233" s="18">
        <f t="shared" si="7"/>
        <v>290</v>
      </c>
    </row>
    <row r="234" spans="1:10" x14ac:dyDescent="0.2">
      <c r="A234" s="6">
        <v>233</v>
      </c>
      <c r="B234" s="24" t="s">
        <v>370</v>
      </c>
      <c r="C234" s="20" t="s">
        <v>340</v>
      </c>
      <c r="D234" s="21">
        <v>2625</v>
      </c>
      <c r="E234" s="22" t="s">
        <v>317</v>
      </c>
      <c r="F234" s="22" t="s">
        <v>293</v>
      </c>
      <c r="G234" s="29">
        <v>2405</v>
      </c>
      <c r="H234" s="6" t="s">
        <v>13</v>
      </c>
      <c r="I234" s="17">
        <f t="shared" si="6"/>
        <v>12</v>
      </c>
      <c r="J234" s="18">
        <f t="shared" si="7"/>
        <v>31500</v>
      </c>
    </row>
    <row r="235" spans="1:10" x14ac:dyDescent="0.2">
      <c r="A235" s="6">
        <v>234</v>
      </c>
      <c r="B235" s="24" t="s">
        <v>371</v>
      </c>
      <c r="C235" s="20" t="s">
        <v>372</v>
      </c>
      <c r="D235" s="21">
        <v>690</v>
      </c>
      <c r="E235" s="22" t="s">
        <v>284</v>
      </c>
      <c r="F235" s="22" t="s">
        <v>293</v>
      </c>
      <c r="G235" s="29">
        <v>690</v>
      </c>
      <c r="H235" s="6" t="s">
        <v>13</v>
      </c>
      <c r="I235" s="17">
        <f t="shared" si="6"/>
        <v>1</v>
      </c>
      <c r="J235" s="18">
        <f t="shared" si="7"/>
        <v>690</v>
      </c>
    </row>
    <row r="236" spans="1:10" x14ac:dyDescent="0.2">
      <c r="A236" s="6">
        <v>235</v>
      </c>
      <c r="B236" s="24" t="s">
        <v>373</v>
      </c>
      <c r="C236" s="20" t="s">
        <v>367</v>
      </c>
      <c r="D236" s="21">
        <v>684</v>
      </c>
      <c r="E236" s="22" t="s">
        <v>284</v>
      </c>
      <c r="F236" s="22" t="s">
        <v>293</v>
      </c>
      <c r="G236" s="29">
        <v>684</v>
      </c>
      <c r="H236" s="6" t="s">
        <v>13</v>
      </c>
      <c r="I236" s="17">
        <f t="shared" si="6"/>
        <v>1</v>
      </c>
      <c r="J236" s="18">
        <f t="shared" si="7"/>
        <v>684</v>
      </c>
    </row>
    <row r="237" spans="1:10" x14ac:dyDescent="0.2">
      <c r="A237" s="6">
        <v>236</v>
      </c>
      <c r="B237" s="24" t="s">
        <v>374</v>
      </c>
      <c r="C237" s="20" t="s">
        <v>367</v>
      </c>
      <c r="D237" s="21">
        <v>188</v>
      </c>
      <c r="E237" s="22" t="s">
        <v>307</v>
      </c>
      <c r="F237" s="22" t="s">
        <v>293</v>
      </c>
      <c r="G237" s="29">
        <v>188</v>
      </c>
      <c r="H237" s="6" t="s">
        <v>13</v>
      </c>
      <c r="I237" s="17">
        <f t="shared" si="6"/>
        <v>2</v>
      </c>
      <c r="J237" s="18">
        <f t="shared" si="7"/>
        <v>376</v>
      </c>
    </row>
    <row r="238" spans="1:10" x14ac:dyDescent="0.2">
      <c r="A238" s="6">
        <v>237</v>
      </c>
      <c r="B238" s="24" t="s">
        <v>339</v>
      </c>
      <c r="C238" s="20" t="s">
        <v>340</v>
      </c>
      <c r="D238" s="21">
        <v>2520</v>
      </c>
      <c r="E238" s="22" t="s">
        <v>341</v>
      </c>
      <c r="F238" s="22" t="s">
        <v>290</v>
      </c>
      <c r="G238" s="29">
        <v>2520</v>
      </c>
      <c r="H238" s="6" t="s">
        <v>13</v>
      </c>
      <c r="I238" s="17">
        <f t="shared" si="6"/>
        <v>20</v>
      </c>
      <c r="J238" s="18">
        <f t="shared" si="7"/>
        <v>50400</v>
      </c>
    </row>
    <row r="239" spans="1:10" x14ac:dyDescent="0.2">
      <c r="A239" s="6">
        <v>238</v>
      </c>
      <c r="B239" s="24" t="s">
        <v>342</v>
      </c>
      <c r="C239" s="20" t="s">
        <v>343</v>
      </c>
      <c r="D239" s="21">
        <v>253.33</v>
      </c>
      <c r="E239" s="22">
        <v>45087</v>
      </c>
      <c r="F239" s="22" t="s">
        <v>290</v>
      </c>
      <c r="G239" s="29">
        <v>253.33</v>
      </c>
      <c r="H239" s="6" t="s">
        <v>13</v>
      </c>
      <c r="I239" s="17">
        <f t="shared" si="6"/>
        <v>-1</v>
      </c>
      <c r="J239" s="18">
        <f t="shared" si="7"/>
        <v>-253.33</v>
      </c>
    </row>
    <row r="240" spans="1:10" x14ac:dyDescent="0.2">
      <c r="A240" s="6">
        <v>239</v>
      </c>
      <c r="B240" s="24" t="s">
        <v>344</v>
      </c>
      <c r="C240" s="20" t="s">
        <v>345</v>
      </c>
      <c r="D240" s="21">
        <v>2695</v>
      </c>
      <c r="E240" s="22" t="s">
        <v>325</v>
      </c>
      <c r="F240" s="22" t="s">
        <v>290</v>
      </c>
      <c r="G240" s="29">
        <v>2695</v>
      </c>
      <c r="H240" s="6" t="s">
        <v>13</v>
      </c>
      <c r="I240" s="17">
        <f t="shared" si="6"/>
        <v>-1</v>
      </c>
      <c r="J240" s="18">
        <f t="shared" si="7"/>
        <v>-2695</v>
      </c>
    </row>
    <row r="241" spans="1:10" x14ac:dyDescent="0.2">
      <c r="A241" s="6">
        <v>240</v>
      </c>
      <c r="B241" s="24" t="s">
        <v>346</v>
      </c>
      <c r="C241" s="20" t="s">
        <v>347</v>
      </c>
      <c r="D241" s="21">
        <v>1289.1099999999999</v>
      </c>
      <c r="E241" s="22" t="s">
        <v>298</v>
      </c>
      <c r="F241" s="22" t="s">
        <v>290</v>
      </c>
      <c r="G241" s="29">
        <v>1085.9100000000001</v>
      </c>
      <c r="H241" s="6" t="s">
        <v>13</v>
      </c>
      <c r="I241" s="17">
        <f t="shared" si="6"/>
        <v>4</v>
      </c>
      <c r="J241" s="18">
        <f t="shared" si="7"/>
        <v>5156.4399999999996</v>
      </c>
    </row>
    <row r="242" spans="1:10" x14ac:dyDescent="0.2">
      <c r="A242" s="6">
        <v>241</v>
      </c>
      <c r="B242" s="24" t="s">
        <v>348</v>
      </c>
      <c r="C242" s="20" t="s">
        <v>349</v>
      </c>
      <c r="D242" s="21">
        <v>271.38</v>
      </c>
      <c r="E242" s="22" t="s">
        <v>298</v>
      </c>
      <c r="F242" s="22" t="s">
        <v>290</v>
      </c>
      <c r="G242" s="29">
        <v>235.38</v>
      </c>
      <c r="H242" s="6" t="s">
        <v>13</v>
      </c>
      <c r="I242" s="17">
        <f t="shared" si="6"/>
        <v>4</v>
      </c>
      <c r="J242" s="18">
        <f t="shared" si="7"/>
        <v>1085.52</v>
      </c>
    </row>
    <row r="243" spans="1:10" x14ac:dyDescent="0.2">
      <c r="A243" s="6">
        <v>242</v>
      </c>
      <c r="B243" s="24" t="s">
        <v>350</v>
      </c>
      <c r="C243" s="20" t="s">
        <v>349</v>
      </c>
      <c r="D243" s="21">
        <v>5176.7</v>
      </c>
      <c r="E243" s="22" t="s">
        <v>351</v>
      </c>
      <c r="F243" s="22" t="s">
        <v>290</v>
      </c>
      <c r="G243" s="29">
        <v>4360.7</v>
      </c>
      <c r="H243" s="6" t="s">
        <v>13</v>
      </c>
      <c r="I243" s="17">
        <f t="shared" si="6"/>
        <v>-17</v>
      </c>
      <c r="J243" s="18">
        <f t="shared" si="7"/>
        <v>-88003.9</v>
      </c>
    </row>
    <row r="244" spans="1:10" x14ac:dyDescent="0.2">
      <c r="A244" s="6">
        <v>243</v>
      </c>
      <c r="B244" s="24" t="s">
        <v>352</v>
      </c>
      <c r="C244" s="20" t="s">
        <v>349</v>
      </c>
      <c r="D244" s="21">
        <v>1141.92</v>
      </c>
      <c r="E244" s="22" t="s">
        <v>298</v>
      </c>
      <c r="F244" s="22" t="s">
        <v>290</v>
      </c>
      <c r="G244" s="29">
        <v>961.92</v>
      </c>
      <c r="H244" s="6" t="s">
        <v>13</v>
      </c>
      <c r="I244" s="17">
        <f t="shared" si="6"/>
        <v>4</v>
      </c>
      <c r="J244" s="18">
        <f t="shared" si="7"/>
        <v>4567.68</v>
      </c>
    </row>
    <row r="245" spans="1:10" x14ac:dyDescent="0.2">
      <c r="A245" s="6">
        <v>244</v>
      </c>
      <c r="B245" s="24" t="s">
        <v>353</v>
      </c>
      <c r="C245" s="20" t="s">
        <v>349</v>
      </c>
      <c r="D245" s="21">
        <v>317.2</v>
      </c>
      <c r="E245" s="22" t="s">
        <v>298</v>
      </c>
      <c r="F245" s="22" t="s">
        <v>290</v>
      </c>
      <c r="G245" s="29">
        <v>267.2</v>
      </c>
      <c r="H245" s="6" t="s">
        <v>13</v>
      </c>
      <c r="I245" s="17">
        <f t="shared" si="6"/>
        <v>4</v>
      </c>
      <c r="J245" s="18">
        <f t="shared" si="7"/>
        <v>1268.8</v>
      </c>
    </row>
    <row r="246" spans="1:10" x14ac:dyDescent="0.2">
      <c r="A246" s="6">
        <v>245</v>
      </c>
      <c r="B246" s="24" t="s">
        <v>354</v>
      </c>
      <c r="C246" s="20" t="s">
        <v>349</v>
      </c>
      <c r="D246" s="21">
        <v>2727.92</v>
      </c>
      <c r="E246" s="22" t="s">
        <v>298</v>
      </c>
      <c r="F246" s="22" t="s">
        <v>290</v>
      </c>
      <c r="G246" s="29">
        <v>2297.92</v>
      </c>
      <c r="H246" s="6" t="s">
        <v>13</v>
      </c>
      <c r="I246" s="17">
        <f t="shared" si="6"/>
        <v>4</v>
      </c>
      <c r="J246" s="18">
        <f t="shared" si="7"/>
        <v>10911.68</v>
      </c>
    </row>
    <row r="247" spans="1:10" x14ac:dyDescent="0.2">
      <c r="A247" s="6">
        <v>246</v>
      </c>
      <c r="B247" s="24" t="s">
        <v>355</v>
      </c>
      <c r="C247" s="20" t="s">
        <v>349</v>
      </c>
      <c r="D247" s="21">
        <v>207.35</v>
      </c>
      <c r="E247" s="22" t="s">
        <v>298</v>
      </c>
      <c r="F247" s="22" t="s">
        <v>290</v>
      </c>
      <c r="G247" s="29">
        <v>187.35</v>
      </c>
      <c r="H247" s="6" t="s">
        <v>13</v>
      </c>
      <c r="I247" s="17">
        <f t="shared" si="6"/>
        <v>4</v>
      </c>
      <c r="J247" s="18">
        <f t="shared" si="7"/>
        <v>829.4</v>
      </c>
    </row>
    <row r="248" spans="1:10" x14ac:dyDescent="0.2">
      <c r="A248" s="6">
        <v>247</v>
      </c>
      <c r="B248" s="24" t="s">
        <v>356</v>
      </c>
      <c r="C248" s="20" t="s">
        <v>349</v>
      </c>
      <c r="D248" s="21">
        <v>17213.2</v>
      </c>
      <c r="E248" s="22" t="s">
        <v>298</v>
      </c>
      <c r="F248" s="22" t="s">
        <v>290</v>
      </c>
      <c r="G248" s="29">
        <v>14499.9</v>
      </c>
      <c r="H248" s="6" t="s">
        <v>13</v>
      </c>
      <c r="I248" s="17">
        <f t="shared" si="6"/>
        <v>4</v>
      </c>
      <c r="J248" s="18">
        <f t="shared" si="7"/>
        <v>68852.800000000003</v>
      </c>
    </row>
    <row r="249" spans="1:10" x14ac:dyDescent="0.2">
      <c r="A249" s="6">
        <v>248</v>
      </c>
      <c r="B249" s="24" t="s">
        <v>357</v>
      </c>
      <c r="C249" s="20" t="s">
        <v>349</v>
      </c>
      <c r="D249" s="21">
        <v>570.96</v>
      </c>
      <c r="E249" s="22" t="s">
        <v>298</v>
      </c>
      <c r="F249" s="22" t="s">
        <v>290</v>
      </c>
      <c r="G249" s="29">
        <v>480.96</v>
      </c>
      <c r="H249" s="6" t="s">
        <v>13</v>
      </c>
      <c r="I249" s="17">
        <f t="shared" si="6"/>
        <v>4</v>
      </c>
      <c r="J249" s="18">
        <f t="shared" si="7"/>
        <v>2283.84</v>
      </c>
    </row>
    <row r="250" spans="1:10" x14ac:dyDescent="0.2">
      <c r="A250" s="6">
        <v>249</v>
      </c>
      <c r="B250" s="24" t="s">
        <v>358</v>
      </c>
      <c r="C250" s="20" t="s">
        <v>324</v>
      </c>
      <c r="D250" s="21">
        <v>2400.0300000000002</v>
      </c>
      <c r="E250" s="22" t="s">
        <v>325</v>
      </c>
      <c r="F250" s="22" t="s">
        <v>290</v>
      </c>
      <c r="G250" s="29">
        <v>2400.0300000000002</v>
      </c>
      <c r="H250" s="6" t="s">
        <v>13</v>
      </c>
      <c r="I250" s="17">
        <f t="shared" si="6"/>
        <v>-1</v>
      </c>
      <c r="J250" s="18">
        <f t="shared" si="7"/>
        <v>-2400.0300000000002</v>
      </c>
    </row>
    <row r="251" spans="1:10" x14ac:dyDescent="0.2">
      <c r="A251" s="6">
        <v>250</v>
      </c>
      <c r="B251" s="24" t="s">
        <v>359</v>
      </c>
      <c r="C251" s="20" t="s">
        <v>347</v>
      </c>
      <c r="D251" s="21">
        <v>271.38</v>
      </c>
      <c r="E251" s="22" t="s">
        <v>298</v>
      </c>
      <c r="F251" s="22" t="s">
        <v>290</v>
      </c>
      <c r="G251" s="29">
        <v>235.38</v>
      </c>
      <c r="H251" s="6" t="s">
        <v>13</v>
      </c>
      <c r="I251" s="17">
        <f t="shared" si="6"/>
        <v>4</v>
      </c>
      <c r="J251" s="18">
        <f t="shared" si="7"/>
        <v>1085.52</v>
      </c>
    </row>
    <row r="252" spans="1:10" x14ac:dyDescent="0.2">
      <c r="A252" s="6">
        <v>251</v>
      </c>
      <c r="B252" s="24" t="s">
        <v>335</v>
      </c>
      <c r="C252" s="20" t="s">
        <v>336</v>
      </c>
      <c r="D252" s="21">
        <v>124.8</v>
      </c>
      <c r="E252" s="22" t="s">
        <v>337</v>
      </c>
      <c r="F252" s="22" t="s">
        <v>338</v>
      </c>
      <c r="G252" s="29">
        <v>124.8</v>
      </c>
      <c r="H252" s="6" t="s">
        <v>13</v>
      </c>
      <c r="I252" s="17">
        <f t="shared" si="6"/>
        <v>1</v>
      </c>
      <c r="J252" s="18">
        <f t="shared" si="7"/>
        <v>124.8</v>
      </c>
    </row>
    <row r="253" spans="1:10" x14ac:dyDescent="0.2">
      <c r="A253" s="6">
        <v>252</v>
      </c>
      <c r="B253" s="24" t="s">
        <v>316</v>
      </c>
      <c r="C253" s="20" t="s">
        <v>317</v>
      </c>
      <c r="D253" s="21">
        <v>1865</v>
      </c>
      <c r="E253" s="22" t="s">
        <v>318</v>
      </c>
      <c r="F253" s="22" t="s">
        <v>319</v>
      </c>
      <c r="G253" s="29">
        <v>1865</v>
      </c>
      <c r="H253" s="6" t="s">
        <v>13</v>
      </c>
      <c r="I253" s="17">
        <f t="shared" si="6"/>
        <v>2</v>
      </c>
      <c r="J253" s="18">
        <f t="shared" si="7"/>
        <v>3730</v>
      </c>
    </row>
    <row r="254" spans="1:10" x14ac:dyDescent="0.2">
      <c r="A254" s="6">
        <v>253</v>
      </c>
      <c r="B254" s="24" t="s">
        <v>320</v>
      </c>
      <c r="C254" s="20" t="s">
        <v>321</v>
      </c>
      <c r="D254" s="21">
        <v>1502.81</v>
      </c>
      <c r="E254" s="22" t="s">
        <v>322</v>
      </c>
      <c r="F254" s="22" t="s">
        <v>319</v>
      </c>
      <c r="G254" s="29">
        <v>1502.81</v>
      </c>
      <c r="H254" s="6" t="s">
        <v>13</v>
      </c>
      <c r="I254" s="17">
        <f t="shared" si="6"/>
        <v>5</v>
      </c>
      <c r="J254" s="18">
        <f t="shared" si="7"/>
        <v>7514.0499999999993</v>
      </c>
    </row>
    <row r="255" spans="1:10" x14ac:dyDescent="0.2">
      <c r="A255" s="6">
        <v>254</v>
      </c>
      <c r="B255" s="24" t="s">
        <v>323</v>
      </c>
      <c r="C255" s="20" t="s">
        <v>324</v>
      </c>
      <c r="D255" s="21">
        <v>1870.99</v>
      </c>
      <c r="E255" s="22" t="s">
        <v>325</v>
      </c>
      <c r="F255" s="22" t="s">
        <v>319</v>
      </c>
      <c r="G255" s="29">
        <v>1870.99</v>
      </c>
      <c r="H255" s="6" t="s">
        <v>13</v>
      </c>
      <c r="I255" s="17">
        <f t="shared" si="6"/>
        <v>12</v>
      </c>
      <c r="J255" s="18">
        <f t="shared" si="7"/>
        <v>22451.88</v>
      </c>
    </row>
    <row r="256" spans="1:10" x14ac:dyDescent="0.2">
      <c r="A256" s="6">
        <v>255</v>
      </c>
      <c r="B256" s="24" t="s">
        <v>326</v>
      </c>
      <c r="C256" s="20" t="s">
        <v>321</v>
      </c>
      <c r="D256" s="21">
        <v>390.16</v>
      </c>
      <c r="E256" s="22" t="s">
        <v>318</v>
      </c>
      <c r="F256" s="22" t="s">
        <v>319</v>
      </c>
      <c r="G256" s="29">
        <v>390.16</v>
      </c>
      <c r="H256" s="6" t="s">
        <v>13</v>
      </c>
      <c r="I256" s="17">
        <f t="shared" si="6"/>
        <v>2</v>
      </c>
      <c r="J256" s="18">
        <f t="shared" si="7"/>
        <v>780.32</v>
      </c>
    </row>
    <row r="257" spans="1:10" x14ac:dyDescent="0.2">
      <c r="A257" s="6">
        <v>256</v>
      </c>
      <c r="B257" s="24" t="s">
        <v>327</v>
      </c>
      <c r="C257" s="20" t="s">
        <v>328</v>
      </c>
      <c r="D257" s="21">
        <v>13913.98</v>
      </c>
      <c r="E257" s="22" t="s">
        <v>318</v>
      </c>
      <c r="F257" s="22" t="s">
        <v>319</v>
      </c>
      <c r="G257" s="29">
        <v>13913.98</v>
      </c>
      <c r="H257" s="6" t="s">
        <v>13</v>
      </c>
      <c r="I257" s="17">
        <f t="shared" si="6"/>
        <v>2</v>
      </c>
      <c r="J257" s="18">
        <f t="shared" si="7"/>
        <v>27827.96</v>
      </c>
    </row>
    <row r="258" spans="1:10" x14ac:dyDescent="0.2">
      <c r="A258" s="6">
        <v>257</v>
      </c>
      <c r="B258" s="24" t="s">
        <v>329</v>
      </c>
      <c r="C258" s="20" t="s">
        <v>328</v>
      </c>
      <c r="D258" s="21">
        <v>9475.23</v>
      </c>
      <c r="E258" s="22" t="s">
        <v>318</v>
      </c>
      <c r="F258" s="22" t="s">
        <v>319</v>
      </c>
      <c r="G258" s="29">
        <v>9475.23</v>
      </c>
      <c r="H258" s="6" t="s">
        <v>13</v>
      </c>
      <c r="I258" s="17">
        <f t="shared" ref="I258:I278" si="8">F258-E258</f>
        <v>2</v>
      </c>
      <c r="J258" s="18">
        <f t="shared" ref="J258:J278" si="9">I258*D258</f>
        <v>18950.46</v>
      </c>
    </row>
    <row r="259" spans="1:10" x14ac:dyDescent="0.2">
      <c r="A259" s="6">
        <v>258</v>
      </c>
      <c r="B259" s="24" t="s">
        <v>330</v>
      </c>
      <c r="C259" s="20" t="s">
        <v>331</v>
      </c>
      <c r="D259" s="21">
        <v>10000</v>
      </c>
      <c r="E259" s="22" t="s">
        <v>285</v>
      </c>
      <c r="F259" s="22" t="s">
        <v>319</v>
      </c>
      <c r="G259" s="29">
        <v>10000</v>
      </c>
      <c r="H259" s="6" t="s">
        <v>13</v>
      </c>
      <c r="I259" s="17">
        <f t="shared" si="8"/>
        <v>-8</v>
      </c>
      <c r="J259" s="18">
        <f t="shared" si="9"/>
        <v>-80000</v>
      </c>
    </row>
    <row r="260" spans="1:10" x14ac:dyDescent="0.2">
      <c r="A260" s="6">
        <v>259</v>
      </c>
      <c r="B260" s="24" t="s">
        <v>332</v>
      </c>
      <c r="C260" s="20" t="s">
        <v>333</v>
      </c>
      <c r="D260" s="21">
        <v>3000</v>
      </c>
      <c r="E260" s="22" t="s">
        <v>300</v>
      </c>
      <c r="F260" s="22" t="s">
        <v>319</v>
      </c>
      <c r="G260" s="29">
        <v>3000</v>
      </c>
      <c r="H260" s="6" t="s">
        <v>13</v>
      </c>
      <c r="I260" s="17">
        <f t="shared" si="8"/>
        <v>20</v>
      </c>
      <c r="J260" s="18">
        <f t="shared" si="9"/>
        <v>60000</v>
      </c>
    </row>
    <row r="261" spans="1:10" x14ac:dyDescent="0.2">
      <c r="A261" s="6">
        <v>260</v>
      </c>
      <c r="B261" s="24" t="s">
        <v>334</v>
      </c>
      <c r="C261" s="20" t="s">
        <v>307</v>
      </c>
      <c r="D261" s="21">
        <v>260</v>
      </c>
      <c r="E261" s="22" t="s">
        <v>285</v>
      </c>
      <c r="F261" s="22" t="s">
        <v>319</v>
      </c>
      <c r="G261" s="29">
        <v>222.5</v>
      </c>
      <c r="H261" s="6" t="s">
        <v>13</v>
      </c>
      <c r="I261" s="17">
        <f t="shared" si="8"/>
        <v>-8</v>
      </c>
      <c r="J261" s="18">
        <f t="shared" si="9"/>
        <v>-2080</v>
      </c>
    </row>
    <row r="262" spans="1:10" x14ac:dyDescent="0.2">
      <c r="A262" s="6">
        <v>261</v>
      </c>
      <c r="B262" s="24" t="s">
        <v>311</v>
      </c>
      <c r="C262" s="20" t="s">
        <v>298</v>
      </c>
      <c r="D262" s="21">
        <v>3082.74</v>
      </c>
      <c r="E262" s="22" t="s">
        <v>312</v>
      </c>
      <c r="F262" s="22" t="s">
        <v>313</v>
      </c>
      <c r="G262" s="29">
        <v>3082.74</v>
      </c>
      <c r="H262" s="6" t="s">
        <v>13</v>
      </c>
      <c r="I262" s="17">
        <f t="shared" si="8"/>
        <v>-15</v>
      </c>
      <c r="J262" s="18">
        <f t="shared" si="9"/>
        <v>-46241.1</v>
      </c>
    </row>
    <row r="263" spans="1:10" x14ac:dyDescent="0.2">
      <c r="A263" s="6">
        <v>262</v>
      </c>
      <c r="B263" s="24" t="s">
        <v>314</v>
      </c>
      <c r="C263" s="20" t="s">
        <v>315</v>
      </c>
      <c r="D263" s="21">
        <v>3512.49</v>
      </c>
      <c r="E263" s="22" t="s">
        <v>298</v>
      </c>
      <c r="F263" s="22" t="s">
        <v>313</v>
      </c>
      <c r="G263" s="29">
        <v>3512.49</v>
      </c>
      <c r="H263" s="6" t="s">
        <v>13</v>
      </c>
      <c r="I263" s="17">
        <f t="shared" si="8"/>
        <v>18</v>
      </c>
      <c r="J263" s="18">
        <f t="shared" si="9"/>
        <v>63224.819999999992</v>
      </c>
    </row>
    <row r="264" spans="1:10" x14ac:dyDescent="0.2">
      <c r="A264" s="6">
        <v>263</v>
      </c>
      <c r="B264" s="24" t="s">
        <v>303</v>
      </c>
      <c r="C264" s="20" t="s">
        <v>304</v>
      </c>
      <c r="D264" s="21">
        <v>81510.22</v>
      </c>
      <c r="E264" s="22" t="s">
        <v>305</v>
      </c>
      <c r="F264" s="22" t="s">
        <v>296</v>
      </c>
      <c r="G264" s="29">
        <v>81510.22</v>
      </c>
      <c r="H264" s="6" t="s">
        <v>13</v>
      </c>
      <c r="I264" s="17">
        <f t="shared" si="8"/>
        <v>-8</v>
      </c>
      <c r="J264" s="18">
        <f t="shared" si="9"/>
        <v>-652081.76</v>
      </c>
    </row>
    <row r="265" spans="1:10" x14ac:dyDescent="0.2">
      <c r="A265" s="6">
        <v>264</v>
      </c>
      <c r="B265" s="24" t="s">
        <v>306</v>
      </c>
      <c r="C265" s="20" t="s">
        <v>307</v>
      </c>
      <c r="D265" s="21">
        <v>84.46</v>
      </c>
      <c r="E265" s="22" t="s">
        <v>285</v>
      </c>
      <c r="F265" s="22" t="s">
        <v>296</v>
      </c>
      <c r="G265" s="29">
        <v>84.46</v>
      </c>
      <c r="H265" s="6" t="s">
        <v>13</v>
      </c>
      <c r="I265" s="17">
        <f t="shared" si="8"/>
        <v>-2</v>
      </c>
      <c r="J265" s="18">
        <f t="shared" si="9"/>
        <v>-168.92</v>
      </c>
    </row>
    <row r="266" spans="1:10" x14ac:dyDescent="0.2">
      <c r="A266" s="6">
        <v>265</v>
      </c>
      <c r="B266" s="24" t="s">
        <v>308</v>
      </c>
      <c r="C266" s="20" t="s">
        <v>293</v>
      </c>
      <c r="D266" s="21">
        <v>1400</v>
      </c>
      <c r="E266" s="22" t="s">
        <v>285</v>
      </c>
      <c r="F266" s="22" t="s">
        <v>296</v>
      </c>
      <c r="G266" s="29">
        <v>1400</v>
      </c>
      <c r="H266" s="6" t="s">
        <v>13</v>
      </c>
      <c r="I266" s="17">
        <f t="shared" si="8"/>
        <v>-2</v>
      </c>
      <c r="J266" s="18">
        <f t="shared" si="9"/>
        <v>-2800</v>
      </c>
    </row>
    <row r="267" spans="1:10" x14ac:dyDescent="0.2">
      <c r="A267" s="6">
        <v>266</v>
      </c>
      <c r="B267" s="24" t="s">
        <v>309</v>
      </c>
      <c r="C267" s="20" t="s">
        <v>307</v>
      </c>
      <c r="D267" s="21">
        <v>22622.49</v>
      </c>
      <c r="E267" s="22" t="s">
        <v>285</v>
      </c>
      <c r="F267" s="22" t="s">
        <v>296</v>
      </c>
      <c r="G267" s="29">
        <v>22622.49</v>
      </c>
      <c r="H267" s="6" t="s">
        <v>13</v>
      </c>
      <c r="I267" s="17">
        <f t="shared" si="8"/>
        <v>-2</v>
      </c>
      <c r="J267" s="18">
        <f t="shared" si="9"/>
        <v>-45244.98</v>
      </c>
    </row>
    <row r="268" spans="1:10" x14ac:dyDescent="0.2">
      <c r="A268" s="6">
        <v>267</v>
      </c>
      <c r="B268" s="24" t="s">
        <v>310</v>
      </c>
      <c r="C268" s="20" t="s">
        <v>284</v>
      </c>
      <c r="D268" s="21">
        <v>1628.29</v>
      </c>
      <c r="E268" s="22" t="s">
        <v>285</v>
      </c>
      <c r="F268" s="22" t="s">
        <v>296</v>
      </c>
      <c r="G268" s="29">
        <v>1371.62</v>
      </c>
      <c r="H268" s="6" t="s">
        <v>13</v>
      </c>
      <c r="I268" s="17">
        <f t="shared" si="8"/>
        <v>-2</v>
      </c>
      <c r="J268" s="18">
        <f t="shared" si="9"/>
        <v>-3256.58</v>
      </c>
    </row>
    <row r="269" spans="1:10" x14ac:dyDescent="0.2">
      <c r="A269" s="6">
        <v>268</v>
      </c>
      <c r="B269" s="24" t="s">
        <v>283</v>
      </c>
      <c r="C269" s="20" t="s">
        <v>284</v>
      </c>
      <c r="D269" s="21">
        <v>1504.25</v>
      </c>
      <c r="E269" s="22" t="s">
        <v>285</v>
      </c>
      <c r="F269" s="22" t="s">
        <v>285</v>
      </c>
      <c r="G269" s="29">
        <v>1504.25</v>
      </c>
      <c r="H269" s="6" t="s">
        <v>13</v>
      </c>
      <c r="I269" s="17">
        <f t="shared" si="8"/>
        <v>0</v>
      </c>
      <c r="J269" s="18">
        <f t="shared" si="9"/>
        <v>0</v>
      </c>
    </row>
    <row r="270" spans="1:10" x14ac:dyDescent="0.2">
      <c r="A270" s="6">
        <v>269</v>
      </c>
      <c r="B270" s="24" t="s">
        <v>286</v>
      </c>
      <c r="C270" s="20" t="s">
        <v>284</v>
      </c>
      <c r="D270" s="21">
        <v>40</v>
      </c>
      <c r="E270" s="22" t="s">
        <v>285</v>
      </c>
      <c r="F270" s="22" t="s">
        <v>285</v>
      </c>
      <c r="G270" s="29">
        <v>40</v>
      </c>
      <c r="H270" s="6" t="s">
        <v>13</v>
      </c>
      <c r="I270" s="17">
        <f t="shared" si="8"/>
        <v>0</v>
      </c>
      <c r="J270" s="18">
        <f t="shared" si="9"/>
        <v>0</v>
      </c>
    </row>
    <row r="271" spans="1:10" x14ac:dyDescent="0.2">
      <c r="A271" s="6">
        <v>270</v>
      </c>
      <c r="B271" s="24" t="s">
        <v>287</v>
      </c>
      <c r="C271" s="20" t="s">
        <v>288</v>
      </c>
      <c r="D271" s="21">
        <v>300</v>
      </c>
      <c r="E271" s="22" t="s">
        <v>285</v>
      </c>
      <c r="F271" s="22" t="s">
        <v>285</v>
      </c>
      <c r="G271" s="29">
        <v>300</v>
      </c>
      <c r="H271" s="6" t="s">
        <v>13</v>
      </c>
      <c r="I271" s="17">
        <f t="shared" si="8"/>
        <v>0</v>
      </c>
      <c r="J271" s="18">
        <f t="shared" si="9"/>
        <v>0</v>
      </c>
    </row>
    <row r="272" spans="1:10" x14ac:dyDescent="0.2">
      <c r="A272" s="6">
        <v>271</v>
      </c>
      <c r="B272" s="24" t="s">
        <v>289</v>
      </c>
      <c r="C272" s="20" t="s">
        <v>290</v>
      </c>
      <c r="D272" s="21">
        <v>149.46</v>
      </c>
      <c r="E272" s="22" t="s">
        <v>291</v>
      </c>
      <c r="F272" s="22" t="s">
        <v>285</v>
      </c>
      <c r="G272" s="29">
        <v>149.46</v>
      </c>
      <c r="H272" s="6" t="s">
        <v>13</v>
      </c>
      <c r="I272" s="17">
        <f t="shared" si="8"/>
        <v>-9</v>
      </c>
      <c r="J272" s="18">
        <f t="shared" si="9"/>
        <v>-1345.14</v>
      </c>
    </row>
    <row r="273" spans="1:10" x14ac:dyDescent="0.2">
      <c r="A273" s="6">
        <v>272</v>
      </c>
      <c r="B273" s="24" t="s">
        <v>292</v>
      </c>
      <c r="C273" s="20" t="s">
        <v>293</v>
      </c>
      <c r="D273" s="21">
        <v>747.64</v>
      </c>
      <c r="E273" s="22" t="s">
        <v>285</v>
      </c>
      <c r="F273" s="22" t="s">
        <v>285</v>
      </c>
      <c r="G273" s="29">
        <v>747.64</v>
      </c>
      <c r="H273" s="6" t="s">
        <v>13</v>
      </c>
      <c r="I273" s="17">
        <f t="shared" si="8"/>
        <v>0</v>
      </c>
      <c r="J273" s="18">
        <f t="shared" si="9"/>
        <v>0</v>
      </c>
    </row>
    <row r="274" spans="1:10" x14ac:dyDescent="0.2">
      <c r="A274" s="6">
        <v>273</v>
      </c>
      <c r="B274" s="24" t="s">
        <v>294</v>
      </c>
      <c r="C274" s="20" t="s">
        <v>293</v>
      </c>
      <c r="D274" s="21">
        <v>690</v>
      </c>
      <c r="E274" s="22" t="s">
        <v>285</v>
      </c>
      <c r="F274" s="22" t="s">
        <v>285</v>
      </c>
      <c r="G274" s="29">
        <v>690</v>
      </c>
      <c r="H274" s="6" t="s">
        <v>13</v>
      </c>
      <c r="I274" s="17">
        <f t="shared" si="8"/>
        <v>0</v>
      </c>
      <c r="J274" s="18">
        <f t="shared" si="9"/>
        <v>0</v>
      </c>
    </row>
    <row r="275" spans="1:10" x14ac:dyDescent="0.2">
      <c r="A275" s="6">
        <v>274</v>
      </c>
      <c r="B275" s="24" t="s">
        <v>295</v>
      </c>
      <c r="C275" s="20" t="s">
        <v>296</v>
      </c>
      <c r="D275" s="21">
        <v>104.64</v>
      </c>
      <c r="E275" s="22" t="s">
        <v>296</v>
      </c>
      <c r="F275" s="22" t="s">
        <v>285</v>
      </c>
      <c r="G275" s="29">
        <v>1.04</v>
      </c>
      <c r="H275" s="6" t="s">
        <v>13</v>
      </c>
      <c r="I275" s="17">
        <f t="shared" si="8"/>
        <v>2</v>
      </c>
      <c r="J275" s="18">
        <f t="shared" si="9"/>
        <v>209.28</v>
      </c>
    </row>
    <row r="276" spans="1:10" x14ac:dyDescent="0.2">
      <c r="A276" s="6">
        <v>275</v>
      </c>
      <c r="B276" s="24" t="s">
        <v>297</v>
      </c>
      <c r="C276" s="20" t="s">
        <v>298</v>
      </c>
      <c r="D276" s="21">
        <v>1387.5</v>
      </c>
      <c r="E276" s="22" t="s">
        <v>285</v>
      </c>
      <c r="F276" s="22" t="s">
        <v>285</v>
      </c>
      <c r="G276" s="29">
        <v>1387.5</v>
      </c>
      <c r="H276" s="6" t="s">
        <v>13</v>
      </c>
      <c r="I276" s="17">
        <f t="shared" si="8"/>
        <v>0</v>
      </c>
      <c r="J276" s="18">
        <f t="shared" si="9"/>
        <v>0</v>
      </c>
    </row>
    <row r="277" spans="1:10" x14ac:dyDescent="0.2">
      <c r="A277" s="6">
        <v>276</v>
      </c>
      <c r="B277" s="24" t="s">
        <v>299</v>
      </c>
      <c r="C277" s="20" t="s">
        <v>300</v>
      </c>
      <c r="D277" s="21">
        <v>41.48</v>
      </c>
      <c r="E277" s="22" t="s">
        <v>301</v>
      </c>
      <c r="F277" s="22" t="s">
        <v>285</v>
      </c>
      <c r="G277" s="29">
        <v>41.48</v>
      </c>
      <c r="H277" s="6" t="s">
        <v>13</v>
      </c>
      <c r="I277" s="17">
        <f t="shared" si="8"/>
        <v>-2</v>
      </c>
      <c r="J277" s="18">
        <f t="shared" si="9"/>
        <v>-82.96</v>
      </c>
    </row>
    <row r="278" spans="1:10" x14ac:dyDescent="0.2">
      <c r="A278" s="6">
        <v>277</v>
      </c>
      <c r="B278" s="24" t="s">
        <v>302</v>
      </c>
      <c r="C278" s="20" t="s">
        <v>298</v>
      </c>
      <c r="D278" s="21">
        <v>295.08</v>
      </c>
      <c r="E278" s="22" t="s">
        <v>285</v>
      </c>
      <c r="F278" s="22" t="s">
        <v>285</v>
      </c>
      <c r="G278" s="29">
        <v>295.08</v>
      </c>
      <c r="H278" s="6" t="s">
        <v>13</v>
      </c>
      <c r="I278" s="17">
        <f t="shared" si="8"/>
        <v>0</v>
      </c>
      <c r="J278" s="18">
        <f t="shared" si="9"/>
        <v>0</v>
      </c>
    </row>
    <row r="279" spans="1:10" x14ac:dyDescent="0.2">
      <c r="A279" s="6">
        <v>278</v>
      </c>
      <c r="B279" s="24" t="s">
        <v>495</v>
      </c>
      <c r="C279" s="20" t="s">
        <v>496</v>
      </c>
      <c r="D279" s="21">
        <v>10500</v>
      </c>
      <c r="E279" s="22">
        <v>45141</v>
      </c>
      <c r="F279" s="22" t="s">
        <v>497</v>
      </c>
      <c r="G279" s="29">
        <v>10500</v>
      </c>
      <c r="H279" s="6" t="s">
        <v>14</v>
      </c>
      <c r="I279" s="17">
        <f t="shared" ref="I279" si="10">F279-E279</f>
        <v>1</v>
      </c>
      <c r="J279" s="18">
        <f t="shared" ref="J279" si="11">I279*D279</f>
        <v>10500</v>
      </c>
    </row>
    <row r="280" spans="1:10" x14ac:dyDescent="0.2">
      <c r="A280" s="6">
        <v>279</v>
      </c>
      <c r="B280" s="24" t="s">
        <v>498</v>
      </c>
      <c r="C280" s="20" t="s">
        <v>337</v>
      </c>
      <c r="D280" s="21">
        <v>160</v>
      </c>
      <c r="E280" s="22" t="s">
        <v>499</v>
      </c>
      <c r="F280" s="22" t="s">
        <v>500</v>
      </c>
      <c r="G280" s="29">
        <v>160</v>
      </c>
      <c r="H280" s="6" t="s">
        <v>14</v>
      </c>
      <c r="I280" s="17">
        <f t="shared" ref="I280:I343" si="12">F280-E280</f>
        <v>3</v>
      </c>
      <c r="J280" s="18">
        <f t="shared" ref="J280:J343" si="13">I280*D280</f>
        <v>480</v>
      </c>
    </row>
    <row r="281" spans="1:10" x14ac:dyDescent="0.2">
      <c r="A281" s="6">
        <v>280</v>
      </c>
      <c r="B281" s="24" t="s">
        <v>501</v>
      </c>
      <c r="C281" s="20" t="s">
        <v>319</v>
      </c>
      <c r="D281" s="21">
        <v>2600</v>
      </c>
      <c r="E281" s="22" t="s">
        <v>502</v>
      </c>
      <c r="F281" s="22" t="s">
        <v>503</v>
      </c>
      <c r="G281" s="29">
        <v>2600</v>
      </c>
      <c r="H281" s="6" t="s">
        <v>14</v>
      </c>
      <c r="I281" s="17">
        <f t="shared" si="12"/>
        <v>1</v>
      </c>
      <c r="J281" s="18">
        <f t="shared" si="13"/>
        <v>2600</v>
      </c>
    </row>
    <row r="282" spans="1:10" x14ac:dyDescent="0.2">
      <c r="A282" s="6">
        <v>281</v>
      </c>
      <c r="B282" s="24" t="s">
        <v>504</v>
      </c>
      <c r="C282" s="20" t="s">
        <v>505</v>
      </c>
      <c r="D282" s="21">
        <v>222</v>
      </c>
      <c r="E282" s="22" t="s">
        <v>503</v>
      </c>
      <c r="F282" s="22" t="s">
        <v>506</v>
      </c>
      <c r="G282" s="29">
        <v>222</v>
      </c>
      <c r="H282" s="6" t="s">
        <v>14</v>
      </c>
      <c r="I282" s="17">
        <f t="shared" si="12"/>
        <v>-17</v>
      </c>
      <c r="J282" s="18">
        <f t="shared" si="13"/>
        <v>-3774</v>
      </c>
    </row>
    <row r="283" spans="1:10" x14ac:dyDescent="0.2">
      <c r="A283" s="6">
        <v>282</v>
      </c>
      <c r="B283" s="24" t="s">
        <v>507</v>
      </c>
      <c r="C283" s="20" t="s">
        <v>325</v>
      </c>
      <c r="D283" s="21">
        <v>716.68</v>
      </c>
      <c r="E283" s="22" t="s">
        <v>508</v>
      </c>
      <c r="F283" s="22" t="s">
        <v>508</v>
      </c>
      <c r="G283" s="29">
        <v>716.68</v>
      </c>
      <c r="H283" s="6" t="s">
        <v>14</v>
      </c>
      <c r="I283" s="17">
        <f t="shared" si="12"/>
        <v>0</v>
      </c>
      <c r="J283" s="18">
        <f t="shared" si="13"/>
        <v>0</v>
      </c>
    </row>
    <row r="284" spans="1:10" x14ac:dyDescent="0.2">
      <c r="A284" s="6">
        <v>283</v>
      </c>
      <c r="B284" s="24" t="s">
        <v>509</v>
      </c>
      <c r="C284" s="20" t="s">
        <v>290</v>
      </c>
      <c r="D284" s="21">
        <v>1350.17</v>
      </c>
      <c r="E284" s="22" t="s">
        <v>508</v>
      </c>
      <c r="F284" s="22" t="s">
        <v>510</v>
      </c>
      <c r="G284" s="29">
        <v>1350.17</v>
      </c>
      <c r="H284" s="6" t="s">
        <v>14</v>
      </c>
      <c r="I284" s="17">
        <f t="shared" si="12"/>
        <v>4</v>
      </c>
      <c r="J284" s="18">
        <f t="shared" si="13"/>
        <v>5400.68</v>
      </c>
    </row>
    <row r="285" spans="1:10" x14ac:dyDescent="0.2">
      <c r="A285" s="6">
        <v>284</v>
      </c>
      <c r="B285" s="24" t="s">
        <v>511</v>
      </c>
      <c r="C285" s="20" t="s">
        <v>284</v>
      </c>
      <c r="D285" s="21">
        <v>4688.25</v>
      </c>
      <c r="E285" s="22">
        <v>45119</v>
      </c>
      <c r="F285" s="22" t="s">
        <v>503</v>
      </c>
      <c r="G285" s="29">
        <v>4688.25</v>
      </c>
      <c r="H285" s="6" t="s">
        <v>14</v>
      </c>
      <c r="I285" s="17">
        <f t="shared" si="12"/>
        <v>9</v>
      </c>
      <c r="J285" s="18">
        <f t="shared" si="13"/>
        <v>42194.25</v>
      </c>
    </row>
    <row r="286" spans="1:10" x14ac:dyDescent="0.2">
      <c r="A286" s="6">
        <v>285</v>
      </c>
      <c r="B286" s="24" t="s">
        <v>512</v>
      </c>
      <c r="C286" s="20" t="s">
        <v>285</v>
      </c>
      <c r="D286" s="21">
        <v>65</v>
      </c>
      <c r="E286" s="22" t="s">
        <v>513</v>
      </c>
      <c r="F286" s="22" t="s">
        <v>513</v>
      </c>
      <c r="G286" s="29">
        <v>65</v>
      </c>
      <c r="H286" s="6" t="s">
        <v>14</v>
      </c>
      <c r="I286" s="17">
        <f t="shared" si="12"/>
        <v>0</v>
      </c>
      <c r="J286" s="18">
        <f t="shared" si="13"/>
        <v>0</v>
      </c>
    </row>
    <row r="287" spans="1:10" x14ac:dyDescent="0.2">
      <c r="A287" s="6">
        <v>286</v>
      </c>
      <c r="B287" s="24" t="s">
        <v>514</v>
      </c>
      <c r="C287" s="20" t="s">
        <v>505</v>
      </c>
      <c r="D287" s="21">
        <v>260</v>
      </c>
      <c r="E287" s="22" t="s">
        <v>502</v>
      </c>
      <c r="F287" s="22" t="s">
        <v>503</v>
      </c>
      <c r="G287" s="29">
        <v>260</v>
      </c>
      <c r="H287" s="6" t="s">
        <v>14</v>
      </c>
      <c r="I287" s="17">
        <f t="shared" si="12"/>
        <v>1</v>
      </c>
      <c r="J287" s="18">
        <f t="shared" si="13"/>
        <v>260</v>
      </c>
    </row>
    <row r="288" spans="1:10" x14ac:dyDescent="0.2">
      <c r="A288" s="6">
        <v>287</v>
      </c>
      <c r="B288" s="24" t="s">
        <v>515</v>
      </c>
      <c r="C288" s="20" t="s">
        <v>285</v>
      </c>
      <c r="D288" s="21">
        <v>125.6</v>
      </c>
      <c r="E288" s="22" t="s">
        <v>513</v>
      </c>
      <c r="F288" s="22" t="s">
        <v>513</v>
      </c>
      <c r="G288" s="29">
        <v>125.6</v>
      </c>
      <c r="H288" s="6" t="s">
        <v>14</v>
      </c>
      <c r="I288" s="17">
        <f t="shared" si="12"/>
        <v>0</v>
      </c>
      <c r="J288" s="18">
        <f t="shared" si="13"/>
        <v>0</v>
      </c>
    </row>
    <row r="289" spans="1:10" x14ac:dyDescent="0.2">
      <c r="A289" s="6">
        <v>288</v>
      </c>
      <c r="B289" s="24" t="s">
        <v>516</v>
      </c>
      <c r="C289" s="20" t="s">
        <v>285</v>
      </c>
      <c r="D289" s="21">
        <v>563.5</v>
      </c>
      <c r="E289" s="22" t="s">
        <v>513</v>
      </c>
      <c r="F289" s="22" t="s">
        <v>513</v>
      </c>
      <c r="G289" s="29">
        <v>563.5</v>
      </c>
      <c r="H289" s="6" t="s">
        <v>14</v>
      </c>
      <c r="I289" s="17">
        <f t="shared" si="12"/>
        <v>0</v>
      </c>
      <c r="J289" s="18">
        <f t="shared" si="13"/>
        <v>0</v>
      </c>
    </row>
    <row r="290" spans="1:10" x14ac:dyDescent="0.2">
      <c r="A290" s="6">
        <v>289</v>
      </c>
      <c r="B290" s="24" t="s">
        <v>517</v>
      </c>
      <c r="C290" s="20" t="s">
        <v>518</v>
      </c>
      <c r="D290" s="21">
        <v>24.01</v>
      </c>
      <c r="E290" s="22" t="s">
        <v>519</v>
      </c>
      <c r="F290" s="22" t="s">
        <v>519</v>
      </c>
      <c r="G290" s="29">
        <v>24.01</v>
      </c>
      <c r="H290" s="6" t="s">
        <v>14</v>
      </c>
      <c r="I290" s="17">
        <f t="shared" si="12"/>
        <v>0</v>
      </c>
      <c r="J290" s="18">
        <f t="shared" si="13"/>
        <v>0</v>
      </c>
    </row>
    <row r="291" spans="1:10" x14ac:dyDescent="0.2">
      <c r="A291" s="6">
        <v>290</v>
      </c>
      <c r="B291" s="24" t="s">
        <v>520</v>
      </c>
      <c r="C291" s="20" t="s">
        <v>521</v>
      </c>
      <c r="D291" s="21">
        <v>100.8</v>
      </c>
      <c r="E291" s="22" t="s">
        <v>522</v>
      </c>
      <c r="F291" s="22" t="s">
        <v>523</v>
      </c>
      <c r="G291" s="29">
        <v>100.8</v>
      </c>
      <c r="H291" s="6" t="s">
        <v>14</v>
      </c>
      <c r="I291" s="17">
        <f t="shared" si="12"/>
        <v>1</v>
      </c>
      <c r="J291" s="18">
        <f t="shared" si="13"/>
        <v>100.8</v>
      </c>
    </row>
    <row r="292" spans="1:10" x14ac:dyDescent="0.2">
      <c r="A292" s="6">
        <v>291</v>
      </c>
      <c r="B292" s="24" t="s">
        <v>524</v>
      </c>
      <c r="C292" s="20" t="s">
        <v>285</v>
      </c>
      <c r="D292" s="21">
        <v>1504.25</v>
      </c>
      <c r="E292" s="22" t="s">
        <v>513</v>
      </c>
      <c r="F292" s="22" t="s">
        <v>513</v>
      </c>
      <c r="G292" s="29">
        <v>1504.25</v>
      </c>
      <c r="H292" s="6" t="s">
        <v>14</v>
      </c>
      <c r="I292" s="17">
        <f t="shared" si="12"/>
        <v>0</v>
      </c>
      <c r="J292" s="18">
        <f t="shared" si="13"/>
        <v>0</v>
      </c>
    </row>
    <row r="293" spans="1:10" x14ac:dyDescent="0.2">
      <c r="A293" s="6">
        <v>292</v>
      </c>
      <c r="B293" s="24" t="s">
        <v>525</v>
      </c>
      <c r="C293" s="20" t="s">
        <v>508</v>
      </c>
      <c r="D293" s="21">
        <v>120</v>
      </c>
      <c r="E293" s="22" t="s">
        <v>519</v>
      </c>
      <c r="F293" s="22" t="s">
        <v>519</v>
      </c>
      <c r="G293" s="29">
        <v>120</v>
      </c>
      <c r="H293" s="6" t="s">
        <v>14</v>
      </c>
      <c r="I293" s="17">
        <f t="shared" si="12"/>
        <v>0</v>
      </c>
      <c r="J293" s="18">
        <f t="shared" si="13"/>
        <v>0</v>
      </c>
    </row>
    <row r="294" spans="1:10" x14ac:dyDescent="0.2">
      <c r="A294" s="6">
        <v>293</v>
      </c>
      <c r="B294" s="24" t="s">
        <v>526</v>
      </c>
      <c r="C294" s="20" t="s">
        <v>285</v>
      </c>
      <c r="D294" s="21">
        <v>213.46</v>
      </c>
      <c r="E294" s="22" t="s">
        <v>513</v>
      </c>
      <c r="F294" s="22" t="s">
        <v>513</v>
      </c>
      <c r="G294" s="29">
        <v>213.46</v>
      </c>
      <c r="H294" s="6" t="s">
        <v>14</v>
      </c>
      <c r="I294" s="17">
        <f t="shared" si="12"/>
        <v>0</v>
      </c>
      <c r="J294" s="18">
        <f t="shared" si="13"/>
        <v>0</v>
      </c>
    </row>
    <row r="295" spans="1:10" x14ac:dyDescent="0.2">
      <c r="A295" s="6">
        <v>294</v>
      </c>
      <c r="B295" s="24" t="s">
        <v>527</v>
      </c>
      <c r="C295" s="20" t="s">
        <v>528</v>
      </c>
      <c r="D295" s="21">
        <v>81750</v>
      </c>
      <c r="E295" s="22" t="s">
        <v>529</v>
      </c>
      <c r="F295" s="22" t="s">
        <v>530</v>
      </c>
      <c r="G295" s="29">
        <v>81750</v>
      </c>
      <c r="H295" s="6" t="s">
        <v>14</v>
      </c>
      <c r="I295" s="17">
        <f t="shared" si="12"/>
        <v>-23</v>
      </c>
      <c r="J295" s="18">
        <f t="shared" si="13"/>
        <v>-1880250</v>
      </c>
    </row>
    <row r="296" spans="1:10" x14ac:dyDescent="0.2">
      <c r="A296" s="6">
        <v>295</v>
      </c>
      <c r="B296" s="24" t="s">
        <v>531</v>
      </c>
      <c r="C296" s="20" t="s">
        <v>532</v>
      </c>
      <c r="D296" s="21">
        <v>380</v>
      </c>
      <c r="E296" s="22" t="s">
        <v>519</v>
      </c>
      <c r="F296" s="22" t="s">
        <v>513</v>
      </c>
      <c r="G296" s="29">
        <v>380</v>
      </c>
      <c r="H296" s="6" t="s">
        <v>14</v>
      </c>
      <c r="I296" s="17">
        <f t="shared" si="12"/>
        <v>-10</v>
      </c>
      <c r="J296" s="18">
        <f t="shared" si="13"/>
        <v>-3800</v>
      </c>
    </row>
    <row r="297" spans="1:10" x14ac:dyDescent="0.2">
      <c r="A297" s="6">
        <v>296</v>
      </c>
      <c r="B297" s="24" t="s">
        <v>533</v>
      </c>
      <c r="C297" s="20" t="s">
        <v>510</v>
      </c>
      <c r="D297" s="21">
        <v>350</v>
      </c>
      <c r="E297" s="22" t="s">
        <v>519</v>
      </c>
      <c r="F297" s="22" t="s">
        <v>519</v>
      </c>
      <c r="G297" s="29">
        <v>350</v>
      </c>
      <c r="H297" s="6" t="s">
        <v>14</v>
      </c>
      <c r="I297" s="17">
        <f t="shared" si="12"/>
        <v>0</v>
      </c>
      <c r="J297" s="18">
        <f t="shared" si="13"/>
        <v>0</v>
      </c>
    </row>
    <row r="298" spans="1:10" x14ac:dyDescent="0.2">
      <c r="A298" s="6">
        <v>297</v>
      </c>
      <c r="B298" s="24" t="s">
        <v>534</v>
      </c>
      <c r="C298" s="20" t="s">
        <v>535</v>
      </c>
      <c r="D298" s="21">
        <v>690</v>
      </c>
      <c r="E298" s="22" t="s">
        <v>513</v>
      </c>
      <c r="F298" s="22" t="s">
        <v>513</v>
      </c>
      <c r="G298" s="29">
        <v>690</v>
      </c>
      <c r="H298" s="6" t="s">
        <v>14</v>
      </c>
      <c r="I298" s="17">
        <f t="shared" si="12"/>
        <v>0</v>
      </c>
      <c r="J298" s="18">
        <f t="shared" si="13"/>
        <v>0</v>
      </c>
    </row>
    <row r="299" spans="1:10" x14ac:dyDescent="0.2">
      <c r="A299" s="6">
        <v>298</v>
      </c>
      <c r="B299" s="24" t="s">
        <v>536</v>
      </c>
      <c r="C299" s="20" t="s">
        <v>537</v>
      </c>
      <c r="D299" s="21">
        <v>800</v>
      </c>
      <c r="E299" s="22" t="s">
        <v>519</v>
      </c>
      <c r="F299" s="22" t="s">
        <v>519</v>
      </c>
      <c r="G299" s="29">
        <v>800</v>
      </c>
      <c r="H299" s="6" t="s">
        <v>14</v>
      </c>
      <c r="I299" s="17">
        <f t="shared" si="12"/>
        <v>0</v>
      </c>
      <c r="J299" s="18">
        <f t="shared" si="13"/>
        <v>0</v>
      </c>
    </row>
    <row r="300" spans="1:10" x14ac:dyDescent="0.2">
      <c r="A300" s="6">
        <v>299</v>
      </c>
      <c r="B300" s="24" t="s">
        <v>538</v>
      </c>
      <c r="C300" s="20" t="s">
        <v>296</v>
      </c>
      <c r="D300" s="21">
        <v>3000</v>
      </c>
      <c r="E300" s="22" t="s">
        <v>539</v>
      </c>
      <c r="F300" s="22" t="s">
        <v>540</v>
      </c>
      <c r="G300" s="29">
        <v>3000</v>
      </c>
      <c r="H300" s="6" t="s">
        <v>14</v>
      </c>
      <c r="I300" s="17">
        <f t="shared" si="12"/>
        <v>5</v>
      </c>
      <c r="J300" s="18">
        <f t="shared" si="13"/>
        <v>15000</v>
      </c>
    </row>
    <row r="301" spans="1:10" x14ac:dyDescent="0.2">
      <c r="A301" s="6">
        <v>300</v>
      </c>
      <c r="B301" s="24" t="s">
        <v>182</v>
      </c>
      <c r="C301" s="20" t="s">
        <v>532</v>
      </c>
      <c r="D301" s="21">
        <v>8500</v>
      </c>
      <c r="E301" s="22" t="s">
        <v>541</v>
      </c>
      <c r="F301" s="22" t="s">
        <v>540</v>
      </c>
      <c r="G301" s="29">
        <v>8500</v>
      </c>
      <c r="H301" s="6" t="s">
        <v>14</v>
      </c>
      <c r="I301" s="17">
        <f t="shared" si="12"/>
        <v>-11</v>
      </c>
      <c r="J301" s="18">
        <f t="shared" si="13"/>
        <v>-93500</v>
      </c>
    </row>
    <row r="302" spans="1:10" x14ac:dyDescent="0.2">
      <c r="A302" s="6">
        <v>301</v>
      </c>
      <c r="B302" s="24" t="s">
        <v>542</v>
      </c>
      <c r="C302" s="20" t="s">
        <v>305</v>
      </c>
      <c r="D302" s="21">
        <v>4998.62</v>
      </c>
      <c r="E302" s="22" t="s">
        <v>513</v>
      </c>
      <c r="F302" s="22" t="s">
        <v>540</v>
      </c>
      <c r="G302" s="29">
        <v>4998.62</v>
      </c>
      <c r="H302" s="6" t="s">
        <v>14</v>
      </c>
      <c r="I302" s="17">
        <f t="shared" si="12"/>
        <v>2</v>
      </c>
      <c r="J302" s="18">
        <f t="shared" si="13"/>
        <v>9997.24</v>
      </c>
    </row>
    <row r="303" spans="1:10" x14ac:dyDescent="0.2">
      <c r="A303" s="6">
        <v>302</v>
      </c>
      <c r="B303" s="24" t="s">
        <v>543</v>
      </c>
      <c r="C303" s="20" t="s">
        <v>544</v>
      </c>
      <c r="D303" s="21">
        <v>2441.23</v>
      </c>
      <c r="E303" s="22">
        <v>45164</v>
      </c>
      <c r="F303" s="22" t="s">
        <v>497</v>
      </c>
      <c r="G303" s="29">
        <v>2063.1999999999998</v>
      </c>
      <c r="H303" s="6" t="s">
        <v>14</v>
      </c>
      <c r="I303" s="17">
        <f t="shared" si="12"/>
        <v>-22</v>
      </c>
      <c r="J303" s="18">
        <f t="shared" si="13"/>
        <v>-53707.06</v>
      </c>
    </row>
    <row r="304" spans="1:10" x14ac:dyDescent="0.2">
      <c r="A304" s="6">
        <v>303</v>
      </c>
      <c r="B304" s="24" t="s">
        <v>545</v>
      </c>
      <c r="C304" s="20" t="s">
        <v>546</v>
      </c>
      <c r="D304" s="21">
        <v>87.5</v>
      </c>
      <c r="E304" s="22" t="s">
        <v>547</v>
      </c>
      <c r="F304" s="22" t="s">
        <v>547</v>
      </c>
      <c r="G304" s="29">
        <v>87.5</v>
      </c>
      <c r="H304" s="6" t="s">
        <v>14</v>
      </c>
      <c r="I304" s="17">
        <f t="shared" si="12"/>
        <v>0</v>
      </c>
      <c r="J304" s="18">
        <f t="shared" si="13"/>
        <v>0</v>
      </c>
    </row>
    <row r="305" spans="1:10" x14ac:dyDescent="0.2">
      <c r="A305" s="6">
        <v>304</v>
      </c>
      <c r="B305" s="24" t="s">
        <v>548</v>
      </c>
      <c r="C305" s="20" t="s">
        <v>532</v>
      </c>
      <c r="D305" s="21">
        <v>5328.96</v>
      </c>
      <c r="E305" s="22">
        <v>45151</v>
      </c>
      <c r="F305" s="22" t="s">
        <v>497</v>
      </c>
      <c r="G305" s="29">
        <v>4488.96</v>
      </c>
      <c r="H305" s="6" t="s">
        <v>14</v>
      </c>
      <c r="I305" s="17">
        <f t="shared" si="12"/>
        <v>-9</v>
      </c>
      <c r="J305" s="18">
        <f t="shared" si="13"/>
        <v>-47960.639999999999</v>
      </c>
    </row>
    <row r="306" spans="1:10" x14ac:dyDescent="0.2">
      <c r="A306" s="6">
        <v>305</v>
      </c>
      <c r="B306" s="24" t="s">
        <v>549</v>
      </c>
      <c r="C306" s="20" t="s">
        <v>546</v>
      </c>
      <c r="D306" s="21">
        <v>220</v>
      </c>
      <c r="E306" s="22" t="s">
        <v>547</v>
      </c>
      <c r="F306" s="22" t="s">
        <v>547</v>
      </c>
      <c r="G306" s="29">
        <v>220</v>
      </c>
      <c r="H306" s="6" t="s">
        <v>14</v>
      </c>
      <c r="I306" s="17">
        <f t="shared" si="12"/>
        <v>0</v>
      </c>
      <c r="J306" s="18">
        <f t="shared" si="13"/>
        <v>0</v>
      </c>
    </row>
    <row r="307" spans="1:10" x14ac:dyDescent="0.2">
      <c r="A307" s="6">
        <v>306</v>
      </c>
      <c r="B307" s="24" t="s">
        <v>550</v>
      </c>
      <c r="C307" s="20" t="s">
        <v>546</v>
      </c>
      <c r="D307" s="21">
        <v>347</v>
      </c>
      <c r="E307" s="22" t="s">
        <v>547</v>
      </c>
      <c r="F307" s="22" t="s">
        <v>547</v>
      </c>
      <c r="G307" s="29">
        <v>347</v>
      </c>
      <c r="H307" s="6" t="s">
        <v>14</v>
      </c>
      <c r="I307" s="17">
        <f t="shared" si="12"/>
        <v>0</v>
      </c>
      <c r="J307" s="18">
        <f t="shared" si="13"/>
        <v>0</v>
      </c>
    </row>
    <row r="308" spans="1:10" x14ac:dyDescent="0.2">
      <c r="A308" s="6">
        <v>307</v>
      </c>
      <c r="B308" s="24" t="s">
        <v>551</v>
      </c>
      <c r="C308" s="20" t="s">
        <v>284</v>
      </c>
      <c r="D308" s="21">
        <v>132.79</v>
      </c>
      <c r="E308" s="22" t="s">
        <v>552</v>
      </c>
      <c r="F308" s="22" t="s">
        <v>553</v>
      </c>
      <c r="G308" s="29">
        <v>132.79</v>
      </c>
      <c r="H308" s="6" t="s">
        <v>14</v>
      </c>
      <c r="I308" s="17">
        <f t="shared" si="12"/>
        <v>-16</v>
      </c>
      <c r="J308" s="18">
        <f t="shared" si="13"/>
        <v>-2124.64</v>
      </c>
    </row>
    <row r="309" spans="1:10" x14ac:dyDescent="0.2">
      <c r="A309" s="6">
        <v>308</v>
      </c>
      <c r="B309" s="24" t="s">
        <v>554</v>
      </c>
      <c r="C309" s="20" t="s">
        <v>284</v>
      </c>
      <c r="D309" s="21">
        <v>93.59</v>
      </c>
      <c r="E309" s="22" t="s">
        <v>301</v>
      </c>
      <c r="F309" s="22" t="s">
        <v>553</v>
      </c>
      <c r="G309" s="29">
        <v>93.59</v>
      </c>
      <c r="H309" s="6" t="s">
        <v>14</v>
      </c>
      <c r="I309" s="17">
        <f t="shared" si="12"/>
        <v>5</v>
      </c>
      <c r="J309" s="18">
        <f t="shared" si="13"/>
        <v>467.95000000000005</v>
      </c>
    </row>
    <row r="310" spans="1:10" x14ac:dyDescent="0.2">
      <c r="A310" s="6">
        <v>309</v>
      </c>
      <c r="B310" s="24" t="s">
        <v>555</v>
      </c>
      <c r="C310" s="20" t="s">
        <v>367</v>
      </c>
      <c r="D310" s="21">
        <v>3846.69</v>
      </c>
      <c r="E310" s="22" t="s">
        <v>318</v>
      </c>
      <c r="F310" s="22" t="s">
        <v>553</v>
      </c>
      <c r="G310" s="29">
        <v>3846.69</v>
      </c>
      <c r="H310" s="6" t="s">
        <v>14</v>
      </c>
      <c r="I310" s="17">
        <f t="shared" si="12"/>
        <v>17</v>
      </c>
      <c r="J310" s="18">
        <f t="shared" si="13"/>
        <v>65393.73</v>
      </c>
    </row>
    <row r="311" spans="1:10" x14ac:dyDescent="0.2">
      <c r="A311" s="6">
        <v>310</v>
      </c>
      <c r="B311" s="24" t="s">
        <v>556</v>
      </c>
      <c r="C311" s="20" t="s">
        <v>367</v>
      </c>
      <c r="D311" s="21">
        <v>1389</v>
      </c>
      <c r="E311" s="22" t="s">
        <v>318</v>
      </c>
      <c r="F311" s="22" t="s">
        <v>553</v>
      </c>
      <c r="G311" s="29">
        <v>1389</v>
      </c>
      <c r="H311" s="6" t="s">
        <v>14</v>
      </c>
      <c r="I311" s="17">
        <f t="shared" si="12"/>
        <v>17</v>
      </c>
      <c r="J311" s="18">
        <f t="shared" si="13"/>
        <v>23613</v>
      </c>
    </row>
    <row r="312" spans="1:10" x14ac:dyDescent="0.2">
      <c r="A312" s="6">
        <v>311</v>
      </c>
      <c r="B312" s="24" t="s">
        <v>557</v>
      </c>
      <c r="C312" s="20" t="s">
        <v>558</v>
      </c>
      <c r="D312" s="21">
        <v>3283.02</v>
      </c>
      <c r="E312" s="22" t="s">
        <v>559</v>
      </c>
      <c r="F312" s="22" t="s">
        <v>497</v>
      </c>
      <c r="G312" s="29">
        <v>2765.52</v>
      </c>
      <c r="H312" s="6" t="s">
        <v>14</v>
      </c>
      <c r="I312" s="17">
        <f t="shared" si="12"/>
        <v>-28</v>
      </c>
      <c r="J312" s="18">
        <f t="shared" si="13"/>
        <v>-91924.56</v>
      </c>
    </row>
    <row r="313" spans="1:10" x14ac:dyDescent="0.2">
      <c r="A313" s="6">
        <v>312</v>
      </c>
      <c r="B313" s="24" t="s">
        <v>560</v>
      </c>
      <c r="C313" s="20" t="s">
        <v>558</v>
      </c>
      <c r="D313" s="21">
        <v>317.2</v>
      </c>
      <c r="E313" s="22" t="s">
        <v>558</v>
      </c>
      <c r="F313" s="22" t="s">
        <v>497</v>
      </c>
      <c r="G313" s="29">
        <v>267.2</v>
      </c>
      <c r="H313" s="6" t="s">
        <v>14</v>
      </c>
      <c r="I313" s="17">
        <f t="shared" si="12"/>
        <v>3</v>
      </c>
      <c r="J313" s="18">
        <f t="shared" si="13"/>
        <v>951.59999999999991</v>
      </c>
    </row>
    <row r="314" spans="1:10" x14ac:dyDescent="0.2">
      <c r="A314" s="6">
        <v>313</v>
      </c>
      <c r="B314" s="24" t="s">
        <v>561</v>
      </c>
      <c r="C314" s="20" t="s">
        <v>558</v>
      </c>
      <c r="D314" s="21">
        <v>507.52</v>
      </c>
      <c r="E314" s="22" t="s">
        <v>559</v>
      </c>
      <c r="F314" s="22" t="s">
        <v>497</v>
      </c>
      <c r="G314" s="29">
        <v>427.52</v>
      </c>
      <c r="H314" s="6" t="s">
        <v>14</v>
      </c>
      <c r="I314" s="17">
        <f t="shared" si="12"/>
        <v>-28</v>
      </c>
      <c r="J314" s="18">
        <f t="shared" si="13"/>
        <v>-14210.56</v>
      </c>
    </row>
    <row r="315" spans="1:10" x14ac:dyDescent="0.2">
      <c r="A315" s="6">
        <v>314</v>
      </c>
      <c r="B315" s="24" t="s">
        <v>562</v>
      </c>
      <c r="C315" s="20" t="s">
        <v>558</v>
      </c>
      <c r="D315" s="21">
        <v>18754.599999999999</v>
      </c>
      <c r="E315" s="22" t="s">
        <v>559</v>
      </c>
      <c r="F315" s="22" t="s">
        <v>497</v>
      </c>
      <c r="G315" s="29">
        <v>15916.6</v>
      </c>
      <c r="H315" s="6" t="s">
        <v>14</v>
      </c>
      <c r="I315" s="17">
        <f t="shared" si="12"/>
        <v>-28</v>
      </c>
      <c r="J315" s="18">
        <f t="shared" si="13"/>
        <v>-525128.79999999993</v>
      </c>
    </row>
    <row r="316" spans="1:10" x14ac:dyDescent="0.2">
      <c r="A316" s="6">
        <v>315</v>
      </c>
      <c r="B316" s="24" t="s">
        <v>563</v>
      </c>
      <c r="C316" s="20" t="s">
        <v>497</v>
      </c>
      <c r="D316" s="21">
        <v>790.16</v>
      </c>
      <c r="E316" s="22" t="s">
        <v>547</v>
      </c>
      <c r="F316" s="22" t="s">
        <v>547</v>
      </c>
      <c r="G316" s="29">
        <v>790.16</v>
      </c>
      <c r="H316" s="6" t="s">
        <v>14</v>
      </c>
      <c r="I316" s="17">
        <f t="shared" si="12"/>
        <v>0</v>
      </c>
      <c r="J316" s="18">
        <f t="shared" si="13"/>
        <v>0</v>
      </c>
    </row>
    <row r="317" spans="1:10" x14ac:dyDescent="0.2">
      <c r="A317" s="6">
        <v>316</v>
      </c>
      <c r="B317" s="24" t="s">
        <v>564</v>
      </c>
      <c r="C317" s="20" t="s">
        <v>503</v>
      </c>
      <c r="D317" s="21">
        <v>4.5</v>
      </c>
      <c r="E317" s="22" t="s">
        <v>547</v>
      </c>
      <c r="F317" s="22" t="s">
        <v>547</v>
      </c>
      <c r="G317" s="29">
        <v>4.5</v>
      </c>
      <c r="H317" s="6" t="s">
        <v>14</v>
      </c>
      <c r="I317" s="17">
        <f t="shared" si="12"/>
        <v>0</v>
      </c>
      <c r="J317" s="18">
        <f t="shared" si="13"/>
        <v>0</v>
      </c>
    </row>
    <row r="318" spans="1:10" x14ac:dyDescent="0.2">
      <c r="A318" s="6">
        <v>317</v>
      </c>
      <c r="B318" s="24" t="s">
        <v>565</v>
      </c>
      <c r="C318" s="20" t="s">
        <v>285</v>
      </c>
      <c r="D318" s="21">
        <v>558</v>
      </c>
      <c r="E318" s="22" t="s">
        <v>547</v>
      </c>
      <c r="F318" s="22" t="s">
        <v>547</v>
      </c>
      <c r="G318" s="29">
        <v>558</v>
      </c>
      <c r="H318" s="6" t="s">
        <v>14</v>
      </c>
      <c r="I318" s="17">
        <f t="shared" si="12"/>
        <v>0</v>
      </c>
      <c r="J318" s="18">
        <f t="shared" si="13"/>
        <v>0</v>
      </c>
    </row>
    <row r="319" spans="1:10" x14ac:dyDescent="0.2">
      <c r="A319" s="6">
        <v>318</v>
      </c>
      <c r="B319" s="24" t="s">
        <v>566</v>
      </c>
      <c r="C319" s="20" t="s">
        <v>513</v>
      </c>
      <c r="D319" s="21">
        <v>1183.5</v>
      </c>
      <c r="E319" s="22" t="s">
        <v>547</v>
      </c>
      <c r="F319" s="22" t="s">
        <v>547</v>
      </c>
      <c r="G319" s="29">
        <v>1183.5</v>
      </c>
      <c r="H319" s="6" t="s">
        <v>14</v>
      </c>
      <c r="I319" s="17">
        <f t="shared" si="12"/>
        <v>0</v>
      </c>
      <c r="J319" s="18">
        <f t="shared" si="13"/>
        <v>0</v>
      </c>
    </row>
    <row r="320" spans="1:10" x14ac:dyDescent="0.2">
      <c r="A320" s="6">
        <v>319</v>
      </c>
      <c r="B320" s="24" t="s">
        <v>567</v>
      </c>
      <c r="C320" s="20" t="s">
        <v>568</v>
      </c>
      <c r="D320" s="21">
        <v>300</v>
      </c>
      <c r="E320" s="22" t="s">
        <v>547</v>
      </c>
      <c r="F320" s="22" t="s">
        <v>547</v>
      </c>
      <c r="G320" s="29">
        <v>300</v>
      </c>
      <c r="H320" s="6" t="s">
        <v>14</v>
      </c>
      <c r="I320" s="17">
        <f t="shared" si="12"/>
        <v>0</v>
      </c>
      <c r="J320" s="18">
        <f t="shared" si="13"/>
        <v>0</v>
      </c>
    </row>
    <row r="321" spans="1:10" x14ac:dyDescent="0.2">
      <c r="A321" s="6">
        <v>320</v>
      </c>
      <c r="B321" s="24" t="s">
        <v>569</v>
      </c>
      <c r="C321" s="20" t="s">
        <v>497</v>
      </c>
      <c r="D321" s="21">
        <v>9588</v>
      </c>
      <c r="E321" s="22" t="s">
        <v>570</v>
      </c>
      <c r="F321" s="22" t="s">
        <v>570</v>
      </c>
      <c r="G321" s="29">
        <v>9588</v>
      </c>
      <c r="H321" s="6" t="s">
        <v>14</v>
      </c>
      <c r="I321" s="17">
        <f t="shared" si="12"/>
        <v>0</v>
      </c>
      <c r="J321" s="18">
        <f t="shared" si="13"/>
        <v>0</v>
      </c>
    </row>
    <row r="322" spans="1:10" x14ac:dyDescent="0.2">
      <c r="A322" s="6">
        <v>321</v>
      </c>
      <c r="B322" s="24" t="s">
        <v>571</v>
      </c>
      <c r="C322" s="20" t="s">
        <v>312</v>
      </c>
      <c r="D322" s="21">
        <v>1410.28</v>
      </c>
      <c r="E322" s="22" t="s">
        <v>572</v>
      </c>
      <c r="F322" s="22" t="s">
        <v>573</v>
      </c>
      <c r="G322" s="29">
        <v>1410.28</v>
      </c>
      <c r="H322" s="6" t="s">
        <v>14</v>
      </c>
      <c r="I322" s="17">
        <f t="shared" si="12"/>
        <v>2</v>
      </c>
      <c r="J322" s="18">
        <f t="shared" si="13"/>
        <v>2820.56</v>
      </c>
    </row>
    <row r="323" spans="1:10" x14ac:dyDescent="0.2">
      <c r="A323" s="6">
        <v>322</v>
      </c>
      <c r="B323" s="24" t="s">
        <v>574</v>
      </c>
      <c r="C323" s="20" t="s">
        <v>513</v>
      </c>
      <c r="D323" s="21">
        <v>1504.25</v>
      </c>
      <c r="E323" s="22" t="s">
        <v>547</v>
      </c>
      <c r="F323" s="22" t="s">
        <v>547</v>
      </c>
      <c r="G323" s="29">
        <v>1504.25</v>
      </c>
      <c r="H323" s="6" t="s">
        <v>14</v>
      </c>
      <c r="I323" s="17">
        <f t="shared" si="12"/>
        <v>0</v>
      </c>
      <c r="J323" s="18">
        <f t="shared" si="13"/>
        <v>0</v>
      </c>
    </row>
    <row r="324" spans="1:10" x14ac:dyDescent="0.2">
      <c r="A324" s="6">
        <v>323</v>
      </c>
      <c r="B324" s="24" t="s">
        <v>575</v>
      </c>
      <c r="C324" s="20" t="s">
        <v>540</v>
      </c>
      <c r="D324" s="21">
        <v>1264</v>
      </c>
      <c r="E324" s="22" t="s">
        <v>547</v>
      </c>
      <c r="F324" s="22" t="s">
        <v>547</v>
      </c>
      <c r="G324" s="29">
        <v>1264</v>
      </c>
      <c r="H324" s="6" t="s">
        <v>14</v>
      </c>
      <c r="I324" s="17">
        <f t="shared" si="12"/>
        <v>0</v>
      </c>
      <c r="J324" s="18">
        <f t="shared" si="13"/>
        <v>0</v>
      </c>
    </row>
    <row r="325" spans="1:10" x14ac:dyDescent="0.2">
      <c r="A325" s="6">
        <v>324</v>
      </c>
      <c r="B325" s="24" t="s">
        <v>576</v>
      </c>
      <c r="C325" s="20" t="s">
        <v>558</v>
      </c>
      <c r="D325" s="21">
        <v>6394.75</v>
      </c>
      <c r="E325" s="22" t="s">
        <v>559</v>
      </c>
      <c r="F325" s="22" t="s">
        <v>577</v>
      </c>
      <c r="G325" s="29">
        <v>5386.75</v>
      </c>
      <c r="H325" s="6" t="s">
        <v>14</v>
      </c>
      <c r="I325" s="17">
        <f t="shared" si="12"/>
        <v>6</v>
      </c>
      <c r="J325" s="18">
        <f t="shared" si="13"/>
        <v>38368.5</v>
      </c>
    </row>
    <row r="326" spans="1:10" x14ac:dyDescent="0.2">
      <c r="A326" s="6">
        <v>325</v>
      </c>
      <c r="B326" s="24" t="s">
        <v>578</v>
      </c>
      <c r="C326" s="20" t="s">
        <v>558</v>
      </c>
      <c r="D326" s="21">
        <v>678.46</v>
      </c>
      <c r="E326" s="22" t="s">
        <v>559</v>
      </c>
      <c r="F326" s="22" t="s">
        <v>577</v>
      </c>
      <c r="G326" s="29">
        <v>588.46</v>
      </c>
      <c r="H326" s="6" t="s">
        <v>14</v>
      </c>
      <c r="I326" s="17">
        <f t="shared" si="12"/>
        <v>6</v>
      </c>
      <c r="J326" s="18">
        <f t="shared" si="13"/>
        <v>4070.76</v>
      </c>
    </row>
    <row r="327" spans="1:10" x14ac:dyDescent="0.2">
      <c r="A327" s="6">
        <v>326</v>
      </c>
      <c r="B327" s="24" t="s">
        <v>579</v>
      </c>
      <c r="C327" s="20" t="s">
        <v>540</v>
      </c>
      <c r="D327" s="21">
        <v>1157.46</v>
      </c>
      <c r="E327" s="22" t="s">
        <v>580</v>
      </c>
      <c r="F327" s="22" t="s">
        <v>581</v>
      </c>
      <c r="G327" s="29">
        <v>1157.46</v>
      </c>
      <c r="H327" s="6" t="s">
        <v>14</v>
      </c>
      <c r="I327" s="17">
        <f t="shared" si="12"/>
        <v>2</v>
      </c>
      <c r="J327" s="18">
        <f t="shared" si="13"/>
        <v>2314.92</v>
      </c>
    </row>
    <row r="328" spans="1:10" x14ac:dyDescent="0.2">
      <c r="A328" s="6">
        <v>327</v>
      </c>
      <c r="B328" s="24" t="s">
        <v>582</v>
      </c>
      <c r="C328" s="20" t="s">
        <v>285</v>
      </c>
      <c r="D328" s="21">
        <v>3894</v>
      </c>
      <c r="E328" s="22" t="s">
        <v>583</v>
      </c>
      <c r="F328" s="22" t="s">
        <v>497</v>
      </c>
      <c r="G328" s="29">
        <v>3894</v>
      </c>
      <c r="H328" s="6" t="s">
        <v>14</v>
      </c>
      <c r="I328" s="17">
        <f t="shared" si="12"/>
        <v>-1</v>
      </c>
      <c r="J328" s="18">
        <f t="shared" si="13"/>
        <v>-3894</v>
      </c>
    </row>
    <row r="329" spans="1:10" x14ac:dyDescent="0.2">
      <c r="A329" s="6">
        <v>328</v>
      </c>
      <c r="B329" s="24" t="s">
        <v>584</v>
      </c>
      <c r="C329" s="20" t="s">
        <v>285</v>
      </c>
      <c r="D329" s="21">
        <v>5886.87</v>
      </c>
      <c r="E329" s="22" t="s">
        <v>585</v>
      </c>
      <c r="F329" s="22" t="s">
        <v>497</v>
      </c>
      <c r="G329" s="29">
        <v>5886.87</v>
      </c>
      <c r="H329" s="6" t="s">
        <v>14</v>
      </c>
      <c r="I329" s="17">
        <f t="shared" si="12"/>
        <v>-21</v>
      </c>
      <c r="J329" s="18">
        <f t="shared" si="13"/>
        <v>-123624.27</v>
      </c>
    </row>
    <row r="330" spans="1:10" x14ac:dyDescent="0.2">
      <c r="A330" s="6">
        <v>329</v>
      </c>
      <c r="B330" s="24" t="s">
        <v>586</v>
      </c>
      <c r="C330" s="20" t="s">
        <v>284</v>
      </c>
      <c r="D330" s="21">
        <v>3229.18</v>
      </c>
      <c r="E330" s="22" t="s">
        <v>497</v>
      </c>
      <c r="F330" s="22" t="s">
        <v>497</v>
      </c>
      <c r="G330" s="29">
        <v>3229.18</v>
      </c>
      <c r="H330" s="6" t="s">
        <v>14</v>
      </c>
      <c r="I330" s="17">
        <f t="shared" si="12"/>
        <v>0</v>
      </c>
      <c r="J330" s="18">
        <f t="shared" si="13"/>
        <v>0</v>
      </c>
    </row>
    <row r="331" spans="1:10" x14ac:dyDescent="0.2">
      <c r="A331" s="6">
        <v>330</v>
      </c>
      <c r="B331" s="24" t="s">
        <v>587</v>
      </c>
      <c r="C331" s="20" t="s">
        <v>285</v>
      </c>
      <c r="D331" s="21">
        <v>587.25</v>
      </c>
      <c r="E331" s="22" t="s">
        <v>588</v>
      </c>
      <c r="F331" s="22" t="s">
        <v>497</v>
      </c>
      <c r="G331" s="29">
        <v>587.25</v>
      </c>
      <c r="H331" s="6" t="s">
        <v>14</v>
      </c>
      <c r="I331" s="17">
        <f t="shared" si="12"/>
        <v>-22</v>
      </c>
      <c r="J331" s="18">
        <f t="shared" si="13"/>
        <v>-12919.5</v>
      </c>
    </row>
    <row r="332" spans="1:10" x14ac:dyDescent="0.2">
      <c r="A332" s="6">
        <v>331</v>
      </c>
      <c r="B332" s="24" t="s">
        <v>589</v>
      </c>
      <c r="C332" s="20" t="s">
        <v>285</v>
      </c>
      <c r="D332" s="21">
        <v>30</v>
      </c>
      <c r="E332" s="22" t="s">
        <v>585</v>
      </c>
      <c r="F332" s="22" t="s">
        <v>497</v>
      </c>
      <c r="G332" s="29">
        <v>30</v>
      </c>
      <c r="H332" s="6" t="s">
        <v>14</v>
      </c>
      <c r="I332" s="17">
        <f t="shared" si="12"/>
        <v>-21</v>
      </c>
      <c r="J332" s="18">
        <f t="shared" si="13"/>
        <v>-630</v>
      </c>
    </row>
    <row r="333" spans="1:10" x14ac:dyDescent="0.2">
      <c r="A333" s="6">
        <v>332</v>
      </c>
      <c r="B333" s="24" t="s">
        <v>590</v>
      </c>
      <c r="C333" s="20" t="s">
        <v>506</v>
      </c>
      <c r="D333" s="21">
        <v>3271.83</v>
      </c>
      <c r="E333" s="22" t="s">
        <v>591</v>
      </c>
      <c r="F333" s="22" t="s">
        <v>497</v>
      </c>
      <c r="G333" s="29">
        <v>3271.83</v>
      </c>
      <c r="H333" s="6" t="s">
        <v>14</v>
      </c>
      <c r="I333" s="17">
        <f t="shared" si="12"/>
        <v>-2</v>
      </c>
      <c r="J333" s="18">
        <f t="shared" si="13"/>
        <v>-6543.66</v>
      </c>
    </row>
    <row r="334" spans="1:10" x14ac:dyDescent="0.2">
      <c r="A334" s="6">
        <v>333</v>
      </c>
      <c r="B334" s="24" t="s">
        <v>592</v>
      </c>
      <c r="C334" s="20" t="s">
        <v>513</v>
      </c>
      <c r="D334" s="21">
        <v>219.45</v>
      </c>
      <c r="E334" s="22">
        <v>45169</v>
      </c>
      <c r="F334" s="22" t="s">
        <v>547</v>
      </c>
      <c r="G334" s="29">
        <v>219.45</v>
      </c>
      <c r="H334" s="6" t="s">
        <v>14</v>
      </c>
      <c r="I334" s="17">
        <f t="shared" si="12"/>
        <v>0</v>
      </c>
      <c r="J334" s="18">
        <f t="shared" si="13"/>
        <v>0</v>
      </c>
    </row>
    <row r="335" spans="1:10" x14ac:dyDescent="0.2">
      <c r="A335" s="6">
        <v>334</v>
      </c>
      <c r="B335" s="24" t="s">
        <v>593</v>
      </c>
      <c r="C335" s="20" t="s">
        <v>558</v>
      </c>
      <c r="D335" s="21">
        <v>1400</v>
      </c>
      <c r="E335" s="22" t="s">
        <v>559</v>
      </c>
      <c r="F335" s="22" t="s">
        <v>577</v>
      </c>
      <c r="G335" s="29">
        <v>1400</v>
      </c>
      <c r="H335" s="6" t="s">
        <v>14</v>
      </c>
      <c r="I335" s="17">
        <f t="shared" si="12"/>
        <v>6</v>
      </c>
      <c r="J335" s="18">
        <f t="shared" si="13"/>
        <v>8400</v>
      </c>
    </row>
    <row r="336" spans="1:10" x14ac:dyDescent="0.2">
      <c r="A336" s="6">
        <v>335</v>
      </c>
      <c r="B336" s="24" t="s">
        <v>594</v>
      </c>
      <c r="C336" s="20" t="s">
        <v>595</v>
      </c>
      <c r="D336" s="21">
        <v>1628.29</v>
      </c>
      <c r="E336" s="22" t="s">
        <v>577</v>
      </c>
      <c r="F336" s="22" t="s">
        <v>577</v>
      </c>
      <c r="G336" s="29">
        <v>1371.62</v>
      </c>
      <c r="H336" s="6" t="s">
        <v>14</v>
      </c>
      <c r="I336" s="17">
        <f t="shared" si="12"/>
        <v>0</v>
      </c>
      <c r="J336" s="18">
        <f t="shared" si="13"/>
        <v>0</v>
      </c>
    </row>
    <row r="337" spans="1:10" x14ac:dyDescent="0.2">
      <c r="A337" s="6">
        <v>336</v>
      </c>
      <c r="B337" s="24" t="s">
        <v>596</v>
      </c>
      <c r="C337" s="20" t="s">
        <v>497</v>
      </c>
      <c r="D337" s="21">
        <v>298.44</v>
      </c>
      <c r="E337" s="22" t="s">
        <v>597</v>
      </c>
      <c r="F337" s="22" t="s">
        <v>597</v>
      </c>
      <c r="G337" s="29">
        <v>298.44</v>
      </c>
      <c r="H337" s="6" t="s">
        <v>14</v>
      </c>
      <c r="I337" s="17">
        <f t="shared" si="12"/>
        <v>0</v>
      </c>
      <c r="J337" s="18">
        <f t="shared" si="13"/>
        <v>0</v>
      </c>
    </row>
    <row r="338" spans="1:10" x14ac:dyDescent="0.2">
      <c r="A338" s="6">
        <v>337</v>
      </c>
      <c r="B338" s="24" t="s">
        <v>598</v>
      </c>
      <c r="C338" s="20" t="s">
        <v>547</v>
      </c>
      <c r="D338" s="21">
        <v>300</v>
      </c>
      <c r="E338" s="22" t="s">
        <v>599</v>
      </c>
      <c r="F338" s="22" t="s">
        <v>597</v>
      </c>
      <c r="G338" s="29">
        <v>300</v>
      </c>
      <c r="H338" s="6" t="s">
        <v>14</v>
      </c>
      <c r="I338" s="17">
        <f t="shared" si="12"/>
        <v>-5</v>
      </c>
      <c r="J338" s="18">
        <f t="shared" si="13"/>
        <v>-1500</v>
      </c>
    </row>
    <row r="339" spans="1:10" x14ac:dyDescent="0.2">
      <c r="A339" s="6">
        <v>338</v>
      </c>
      <c r="B339" s="24" t="s">
        <v>600</v>
      </c>
      <c r="C339" s="20" t="s">
        <v>601</v>
      </c>
      <c r="D339" s="21">
        <v>172.6</v>
      </c>
      <c r="E339" s="22" t="s">
        <v>602</v>
      </c>
      <c r="F339" s="22" t="s">
        <v>602</v>
      </c>
      <c r="G339" s="29">
        <v>172.6</v>
      </c>
      <c r="H339" s="6" t="s">
        <v>14</v>
      </c>
      <c r="I339" s="17">
        <f t="shared" si="12"/>
        <v>0</v>
      </c>
      <c r="J339" s="18">
        <f t="shared" si="13"/>
        <v>0</v>
      </c>
    </row>
    <row r="340" spans="1:10" x14ac:dyDescent="0.2">
      <c r="A340" s="6">
        <v>339</v>
      </c>
      <c r="B340" s="24" t="s">
        <v>603</v>
      </c>
      <c r="C340" s="20" t="s">
        <v>547</v>
      </c>
      <c r="D340" s="21">
        <v>238.5</v>
      </c>
      <c r="E340" s="22" t="s">
        <v>599</v>
      </c>
      <c r="F340" s="22" t="s">
        <v>604</v>
      </c>
      <c r="G340" s="29">
        <v>238.5</v>
      </c>
      <c r="H340" s="6" t="s">
        <v>14</v>
      </c>
      <c r="I340" s="17">
        <f t="shared" si="12"/>
        <v>-2</v>
      </c>
      <c r="J340" s="18">
        <f t="shared" si="13"/>
        <v>-477</v>
      </c>
    </row>
    <row r="341" spans="1:10" x14ac:dyDescent="0.2">
      <c r="A341" s="6">
        <v>340</v>
      </c>
      <c r="B341" s="24" t="s">
        <v>185</v>
      </c>
      <c r="C341" s="20" t="s">
        <v>605</v>
      </c>
      <c r="D341" s="21">
        <v>1764.7</v>
      </c>
      <c r="E341" s="22">
        <v>45218</v>
      </c>
      <c r="F341" s="22" t="s">
        <v>597</v>
      </c>
      <c r="G341" s="29">
        <v>1500</v>
      </c>
      <c r="H341" s="6" t="s">
        <v>14</v>
      </c>
      <c r="I341" s="17">
        <f t="shared" si="12"/>
        <v>-24</v>
      </c>
      <c r="J341" s="18">
        <f t="shared" si="13"/>
        <v>-42352.800000000003</v>
      </c>
    </row>
    <row r="342" spans="1:10" x14ac:dyDescent="0.2">
      <c r="A342" s="6">
        <v>341</v>
      </c>
      <c r="B342" s="24" t="s">
        <v>606</v>
      </c>
      <c r="C342" s="20" t="s">
        <v>607</v>
      </c>
      <c r="D342" s="21">
        <v>1688.66</v>
      </c>
      <c r="E342" s="22" t="s">
        <v>577</v>
      </c>
      <c r="F342" s="22" t="s">
        <v>608</v>
      </c>
      <c r="G342" s="29">
        <v>1688.66</v>
      </c>
      <c r="H342" s="6" t="s">
        <v>14</v>
      </c>
      <c r="I342" s="17">
        <f t="shared" si="12"/>
        <v>4</v>
      </c>
      <c r="J342" s="18">
        <f t="shared" si="13"/>
        <v>6754.64</v>
      </c>
    </row>
    <row r="343" spans="1:10" x14ac:dyDescent="0.2">
      <c r="A343" s="6">
        <v>342</v>
      </c>
      <c r="B343" s="24" t="s">
        <v>609</v>
      </c>
      <c r="C343" s="20" t="s">
        <v>610</v>
      </c>
      <c r="D343" s="21">
        <v>22427.83</v>
      </c>
      <c r="E343" s="22" t="s">
        <v>604</v>
      </c>
      <c r="F343" s="22" t="s">
        <v>611</v>
      </c>
      <c r="G343" s="29">
        <v>22427.83</v>
      </c>
      <c r="H343" s="6" t="s">
        <v>14</v>
      </c>
      <c r="I343" s="17">
        <f t="shared" si="12"/>
        <v>-2</v>
      </c>
      <c r="J343" s="18">
        <f t="shared" si="13"/>
        <v>-44855.66</v>
      </c>
    </row>
    <row r="344" spans="1:10" x14ac:dyDescent="0.2">
      <c r="A344" s="6">
        <v>343</v>
      </c>
      <c r="B344" s="24" t="s">
        <v>612</v>
      </c>
      <c r="C344" s="20" t="s">
        <v>610</v>
      </c>
      <c r="D344" s="21">
        <v>120.1</v>
      </c>
      <c r="E344" s="22" t="s">
        <v>604</v>
      </c>
      <c r="F344" s="22" t="s">
        <v>611</v>
      </c>
      <c r="G344" s="29">
        <v>120.1</v>
      </c>
      <c r="H344" s="6" t="s">
        <v>14</v>
      </c>
      <c r="I344" s="17">
        <f t="shared" ref="I344:I379" si="14">F344-E344</f>
        <v>-2</v>
      </c>
      <c r="J344" s="18">
        <f t="shared" ref="J344:J379" si="15">I344*D344</f>
        <v>-240.2</v>
      </c>
    </row>
    <row r="345" spans="1:10" x14ac:dyDescent="0.2">
      <c r="A345" s="6">
        <v>344</v>
      </c>
      <c r="B345" s="24" t="s">
        <v>613</v>
      </c>
      <c r="C345" s="20" t="s">
        <v>547</v>
      </c>
      <c r="D345" s="21">
        <v>1504.25</v>
      </c>
      <c r="E345" s="22" t="s">
        <v>599</v>
      </c>
      <c r="F345" s="22" t="s">
        <v>604</v>
      </c>
      <c r="G345" s="29">
        <v>1504.25</v>
      </c>
      <c r="H345" s="6" t="s">
        <v>14</v>
      </c>
      <c r="I345" s="17">
        <f t="shared" si="14"/>
        <v>-2</v>
      </c>
      <c r="J345" s="18">
        <f t="shared" si="15"/>
        <v>-3008.5</v>
      </c>
    </row>
    <row r="346" spans="1:10" x14ac:dyDescent="0.2">
      <c r="A346" s="6">
        <v>345</v>
      </c>
      <c r="B346" s="24" t="s">
        <v>614</v>
      </c>
      <c r="C346" s="20" t="s">
        <v>559</v>
      </c>
      <c r="D346" s="21">
        <v>690</v>
      </c>
      <c r="E346" s="22" t="s">
        <v>599</v>
      </c>
      <c r="F346" s="22" t="s">
        <v>604</v>
      </c>
      <c r="G346" s="29">
        <v>690</v>
      </c>
      <c r="H346" s="6" t="s">
        <v>14</v>
      </c>
      <c r="I346" s="17">
        <f t="shared" si="14"/>
        <v>-2</v>
      </c>
      <c r="J346" s="18">
        <f t="shared" si="15"/>
        <v>-1380</v>
      </c>
    </row>
    <row r="347" spans="1:10" x14ac:dyDescent="0.2">
      <c r="A347" s="6">
        <v>346</v>
      </c>
      <c r="B347" s="24" t="s">
        <v>615</v>
      </c>
      <c r="C347" s="20" t="s">
        <v>616</v>
      </c>
      <c r="D347" s="21">
        <v>234.5</v>
      </c>
      <c r="E347" s="22" t="s">
        <v>599</v>
      </c>
      <c r="F347" s="22" t="s">
        <v>604</v>
      </c>
      <c r="G347" s="29">
        <v>234.5</v>
      </c>
      <c r="H347" s="6" t="s">
        <v>14</v>
      </c>
      <c r="I347" s="17">
        <f t="shared" si="14"/>
        <v>-2</v>
      </c>
      <c r="J347" s="18">
        <f t="shared" si="15"/>
        <v>-469</v>
      </c>
    </row>
    <row r="348" spans="1:10" x14ac:dyDescent="0.2">
      <c r="A348" s="6">
        <v>347</v>
      </c>
      <c r="B348" s="24" t="s">
        <v>617</v>
      </c>
      <c r="C348" s="20" t="s">
        <v>580</v>
      </c>
      <c r="D348" s="21">
        <v>454</v>
      </c>
      <c r="E348" s="22" t="s">
        <v>599</v>
      </c>
      <c r="F348" s="22" t="s">
        <v>604</v>
      </c>
      <c r="G348" s="29">
        <v>454</v>
      </c>
      <c r="H348" s="6" t="s">
        <v>14</v>
      </c>
      <c r="I348" s="17">
        <f t="shared" si="14"/>
        <v>-2</v>
      </c>
      <c r="J348" s="18">
        <f t="shared" si="15"/>
        <v>-908</v>
      </c>
    </row>
    <row r="349" spans="1:10" x14ac:dyDescent="0.2">
      <c r="A349" s="6">
        <v>348</v>
      </c>
      <c r="B349" s="24" t="s">
        <v>618</v>
      </c>
      <c r="C349" s="20" t="s">
        <v>597</v>
      </c>
      <c r="D349" s="21">
        <v>38706.36</v>
      </c>
      <c r="E349" s="22" t="s">
        <v>597</v>
      </c>
      <c r="F349" s="22" t="s">
        <v>619</v>
      </c>
      <c r="G349" s="29">
        <v>38706.36</v>
      </c>
      <c r="H349" s="6" t="s">
        <v>14</v>
      </c>
      <c r="I349" s="17">
        <f t="shared" si="14"/>
        <v>4</v>
      </c>
      <c r="J349" s="18">
        <f t="shared" si="15"/>
        <v>154825.44</v>
      </c>
    </row>
    <row r="350" spans="1:10" x14ac:dyDescent="0.2">
      <c r="A350" s="6">
        <v>349</v>
      </c>
      <c r="B350" s="24" t="s">
        <v>620</v>
      </c>
      <c r="C350" s="20" t="s">
        <v>621</v>
      </c>
      <c r="D350" s="21">
        <v>142.36000000000001</v>
      </c>
      <c r="E350" s="22" t="s">
        <v>621</v>
      </c>
      <c r="F350" s="22" t="s">
        <v>599</v>
      </c>
      <c r="G350" s="29">
        <v>142.36000000000001</v>
      </c>
      <c r="H350" s="6" t="s">
        <v>14</v>
      </c>
      <c r="I350" s="17">
        <f t="shared" si="14"/>
        <v>10</v>
      </c>
      <c r="J350" s="18">
        <f t="shared" si="15"/>
        <v>1423.6000000000001</v>
      </c>
    </row>
    <row r="351" spans="1:10" x14ac:dyDescent="0.2">
      <c r="A351" s="6">
        <v>350</v>
      </c>
      <c r="B351" s="24" t="s">
        <v>622</v>
      </c>
      <c r="C351" s="20" t="s">
        <v>607</v>
      </c>
      <c r="D351" s="21">
        <v>180</v>
      </c>
      <c r="E351" s="22" t="s">
        <v>623</v>
      </c>
      <c r="F351" s="22" t="s">
        <v>624</v>
      </c>
      <c r="G351" s="29">
        <v>180</v>
      </c>
      <c r="H351" s="6" t="s">
        <v>14</v>
      </c>
      <c r="I351" s="17">
        <f t="shared" si="14"/>
        <v>5</v>
      </c>
      <c r="J351" s="18">
        <f t="shared" si="15"/>
        <v>900</v>
      </c>
    </row>
    <row r="352" spans="1:10" x14ac:dyDescent="0.2">
      <c r="A352" s="6">
        <v>351</v>
      </c>
      <c r="B352" s="24" t="s">
        <v>625</v>
      </c>
      <c r="C352" s="20" t="s">
        <v>601</v>
      </c>
      <c r="D352" s="21">
        <v>760</v>
      </c>
      <c r="E352" s="22" t="s">
        <v>599</v>
      </c>
      <c r="F352" s="22" t="s">
        <v>604</v>
      </c>
      <c r="G352" s="29">
        <v>760</v>
      </c>
      <c r="H352" s="6" t="s">
        <v>14</v>
      </c>
      <c r="I352" s="17">
        <f t="shared" si="14"/>
        <v>-2</v>
      </c>
      <c r="J352" s="18">
        <f t="shared" si="15"/>
        <v>-1520</v>
      </c>
    </row>
    <row r="353" spans="1:10" x14ac:dyDescent="0.2">
      <c r="A353" s="6">
        <v>352</v>
      </c>
      <c r="B353" s="24" t="s">
        <v>626</v>
      </c>
      <c r="C353" s="20" t="s">
        <v>627</v>
      </c>
      <c r="D353" s="21">
        <v>6600</v>
      </c>
      <c r="E353" s="22" t="s">
        <v>627</v>
      </c>
      <c r="F353" s="22" t="s">
        <v>611</v>
      </c>
      <c r="G353" s="29">
        <v>6600</v>
      </c>
      <c r="H353" s="6" t="s">
        <v>14</v>
      </c>
      <c r="I353" s="17">
        <f t="shared" si="14"/>
        <v>5</v>
      </c>
      <c r="J353" s="18">
        <f t="shared" si="15"/>
        <v>33000</v>
      </c>
    </row>
    <row r="354" spans="1:10" x14ac:dyDescent="0.2">
      <c r="A354" s="6">
        <v>353</v>
      </c>
      <c r="B354" s="24" t="s">
        <v>628</v>
      </c>
      <c r="C354" s="20" t="s">
        <v>547</v>
      </c>
      <c r="D354" s="21">
        <v>4.5</v>
      </c>
      <c r="E354" s="22" t="s">
        <v>599</v>
      </c>
      <c r="F354" s="22" t="s">
        <v>604</v>
      </c>
      <c r="G354" s="29">
        <v>4.5</v>
      </c>
      <c r="H354" s="6" t="s">
        <v>14</v>
      </c>
      <c r="I354" s="17">
        <f t="shared" si="14"/>
        <v>-2</v>
      </c>
      <c r="J354" s="18">
        <f t="shared" si="15"/>
        <v>-9</v>
      </c>
    </row>
    <row r="355" spans="1:10" x14ac:dyDescent="0.2">
      <c r="A355" s="6">
        <v>354</v>
      </c>
      <c r="B355" s="24" t="s">
        <v>629</v>
      </c>
      <c r="C355" s="20" t="s">
        <v>337</v>
      </c>
      <c r="D355" s="21">
        <v>5142.5</v>
      </c>
      <c r="E355" s="22" t="s">
        <v>513</v>
      </c>
      <c r="F355" s="22" t="s">
        <v>546</v>
      </c>
      <c r="G355" s="29">
        <v>5142.5</v>
      </c>
      <c r="H355" s="6" t="s">
        <v>14</v>
      </c>
      <c r="I355" s="17">
        <f t="shared" si="14"/>
        <v>-7</v>
      </c>
      <c r="J355" s="18">
        <f t="shared" si="15"/>
        <v>-35997.5</v>
      </c>
    </row>
    <row r="356" spans="1:10" x14ac:dyDescent="0.2">
      <c r="A356" s="6">
        <v>355</v>
      </c>
      <c r="B356" s="24" t="s">
        <v>630</v>
      </c>
      <c r="C356" s="20" t="s">
        <v>558</v>
      </c>
      <c r="D356" s="21">
        <v>690</v>
      </c>
      <c r="E356" s="22" t="s">
        <v>547</v>
      </c>
      <c r="F356" s="22" t="s">
        <v>577</v>
      </c>
      <c r="G356" s="29">
        <v>690</v>
      </c>
      <c r="H356" s="6" t="s">
        <v>14</v>
      </c>
      <c r="I356" s="17">
        <f t="shared" si="14"/>
        <v>7</v>
      </c>
      <c r="J356" s="18">
        <f t="shared" si="15"/>
        <v>4830</v>
      </c>
    </row>
    <row r="357" spans="1:10" x14ac:dyDescent="0.2">
      <c r="A357" s="6">
        <v>356</v>
      </c>
      <c r="B357" s="24" t="s">
        <v>631</v>
      </c>
      <c r="C357" s="20" t="s">
        <v>632</v>
      </c>
      <c r="D357" s="21">
        <v>454</v>
      </c>
      <c r="E357" s="22" t="s">
        <v>513</v>
      </c>
      <c r="F357" s="22" t="s">
        <v>513</v>
      </c>
      <c r="G357" s="29">
        <v>454</v>
      </c>
      <c r="H357" s="6" t="s">
        <v>14</v>
      </c>
      <c r="I357" s="17">
        <f t="shared" si="14"/>
        <v>0</v>
      </c>
      <c r="J357" s="18">
        <f t="shared" si="15"/>
        <v>0</v>
      </c>
    </row>
    <row r="358" spans="1:10" x14ac:dyDescent="0.2">
      <c r="A358" s="6">
        <v>357</v>
      </c>
      <c r="B358" s="24" t="s">
        <v>633</v>
      </c>
      <c r="C358" s="20" t="s">
        <v>632</v>
      </c>
      <c r="D358" s="21">
        <v>122.73</v>
      </c>
      <c r="E358" s="22" t="s">
        <v>632</v>
      </c>
      <c r="F358" s="22" t="s">
        <v>553</v>
      </c>
      <c r="G358" s="29">
        <v>122.73</v>
      </c>
      <c r="H358" s="6" t="s">
        <v>14</v>
      </c>
      <c r="I358" s="17">
        <f t="shared" si="14"/>
        <v>4</v>
      </c>
      <c r="J358" s="18">
        <f t="shared" si="15"/>
        <v>490.92</v>
      </c>
    </row>
    <row r="359" spans="1:10" x14ac:dyDescent="0.2">
      <c r="A359" s="6">
        <v>358</v>
      </c>
      <c r="B359" s="24" t="s">
        <v>634</v>
      </c>
      <c r="C359" s="20" t="s">
        <v>521</v>
      </c>
      <c r="D359" s="21">
        <v>476</v>
      </c>
      <c r="E359" s="22" t="s">
        <v>519</v>
      </c>
      <c r="F359" s="22" t="s">
        <v>519</v>
      </c>
      <c r="G359" s="29">
        <v>476</v>
      </c>
      <c r="H359" s="6" t="s">
        <v>14</v>
      </c>
      <c r="I359" s="17">
        <f t="shared" si="14"/>
        <v>0</v>
      </c>
      <c r="J359" s="18">
        <f t="shared" si="15"/>
        <v>0</v>
      </c>
    </row>
    <row r="360" spans="1:10" x14ac:dyDescent="0.2">
      <c r="A360" s="6">
        <v>359</v>
      </c>
      <c r="B360" s="24" t="s">
        <v>635</v>
      </c>
      <c r="C360" s="20" t="s">
        <v>284</v>
      </c>
      <c r="D360" s="21">
        <v>1726</v>
      </c>
      <c r="E360" s="22" t="s">
        <v>301</v>
      </c>
      <c r="F360" s="22" t="s">
        <v>553</v>
      </c>
      <c r="G360" s="29">
        <v>1726</v>
      </c>
      <c r="H360" s="6" t="s">
        <v>14</v>
      </c>
      <c r="I360" s="17">
        <f t="shared" si="14"/>
        <v>5</v>
      </c>
      <c r="J360" s="18">
        <f t="shared" si="15"/>
        <v>8630</v>
      </c>
    </row>
    <row r="361" spans="1:10" x14ac:dyDescent="0.2">
      <c r="A361" s="6">
        <v>360</v>
      </c>
      <c r="B361" s="24" t="s">
        <v>636</v>
      </c>
      <c r="C361" s="20" t="s">
        <v>367</v>
      </c>
      <c r="D361" s="21">
        <v>2888.13</v>
      </c>
      <c r="E361" s="22" t="s">
        <v>637</v>
      </c>
      <c r="F361" s="22" t="s">
        <v>553</v>
      </c>
      <c r="G361" s="29">
        <v>2888.13</v>
      </c>
      <c r="H361" s="6" t="s">
        <v>14</v>
      </c>
      <c r="I361" s="17">
        <f t="shared" si="14"/>
        <v>18</v>
      </c>
      <c r="J361" s="18">
        <f t="shared" si="15"/>
        <v>51986.340000000004</v>
      </c>
    </row>
    <row r="362" spans="1:10" x14ac:dyDescent="0.2">
      <c r="A362" s="6">
        <v>361</v>
      </c>
      <c r="B362" s="24" t="s">
        <v>638</v>
      </c>
      <c r="C362" s="20" t="s">
        <v>284</v>
      </c>
      <c r="D362" s="21">
        <v>1671.98</v>
      </c>
      <c r="E362" s="22" t="s">
        <v>497</v>
      </c>
      <c r="F362" s="22" t="s">
        <v>497</v>
      </c>
      <c r="G362" s="29">
        <v>1671.98</v>
      </c>
      <c r="H362" s="6" t="s">
        <v>14</v>
      </c>
      <c r="I362" s="17">
        <f t="shared" si="14"/>
        <v>0</v>
      </c>
      <c r="J362" s="18">
        <f t="shared" si="15"/>
        <v>0</v>
      </c>
    </row>
    <row r="363" spans="1:10" x14ac:dyDescent="0.2">
      <c r="A363" s="6">
        <v>362</v>
      </c>
      <c r="B363" s="24" t="s">
        <v>639</v>
      </c>
      <c r="C363" s="20" t="s">
        <v>285</v>
      </c>
      <c r="D363" s="21">
        <v>127</v>
      </c>
      <c r="E363" s="22" t="s">
        <v>583</v>
      </c>
      <c r="F363" s="22" t="s">
        <v>497</v>
      </c>
      <c r="G363" s="29">
        <v>127</v>
      </c>
      <c r="H363" s="6" t="s">
        <v>14</v>
      </c>
      <c r="I363" s="17">
        <f t="shared" si="14"/>
        <v>-1</v>
      </c>
      <c r="J363" s="18">
        <f t="shared" si="15"/>
        <v>-127</v>
      </c>
    </row>
    <row r="364" spans="1:10" x14ac:dyDescent="0.2">
      <c r="A364" s="6">
        <v>363</v>
      </c>
      <c r="B364" s="24" t="s">
        <v>640</v>
      </c>
      <c r="C364" s="20" t="s">
        <v>602</v>
      </c>
      <c r="D364" s="21">
        <v>12500</v>
      </c>
      <c r="E364" s="22" t="s">
        <v>641</v>
      </c>
      <c r="F364" s="22" t="s">
        <v>597</v>
      </c>
      <c r="G364" s="29">
        <v>12500</v>
      </c>
      <c r="H364" s="6" t="s">
        <v>14</v>
      </c>
      <c r="I364" s="17">
        <f t="shared" si="14"/>
        <v>-21</v>
      </c>
      <c r="J364" s="18">
        <f t="shared" si="15"/>
        <v>-262500</v>
      </c>
    </row>
    <row r="365" spans="1:10" x14ac:dyDescent="0.2">
      <c r="A365" s="6">
        <v>364</v>
      </c>
      <c r="B365" s="24" t="s">
        <v>642</v>
      </c>
      <c r="C365" s="20" t="s">
        <v>305</v>
      </c>
      <c r="D365" s="21">
        <v>31815.52</v>
      </c>
      <c r="E365" s="22" t="s">
        <v>513</v>
      </c>
      <c r="F365" s="22" t="s">
        <v>540</v>
      </c>
      <c r="G365" s="29">
        <v>31815.52</v>
      </c>
      <c r="H365" s="6" t="s">
        <v>14</v>
      </c>
      <c r="I365" s="17">
        <f t="shared" si="14"/>
        <v>2</v>
      </c>
      <c r="J365" s="18">
        <f t="shared" si="15"/>
        <v>63631.040000000001</v>
      </c>
    </row>
    <row r="366" spans="1:10" x14ac:dyDescent="0.2">
      <c r="A366" s="6">
        <v>365</v>
      </c>
      <c r="B366" s="24" t="s">
        <v>643</v>
      </c>
      <c r="C366" s="20" t="s">
        <v>508</v>
      </c>
      <c r="D366" s="21">
        <v>335</v>
      </c>
      <c r="E366" s="22" t="s">
        <v>519</v>
      </c>
      <c r="F366" s="22" t="s">
        <v>519</v>
      </c>
      <c r="G366" s="29">
        <v>335</v>
      </c>
      <c r="H366" s="6" t="s">
        <v>14</v>
      </c>
      <c r="I366" s="17">
        <f t="shared" si="14"/>
        <v>0</v>
      </c>
      <c r="J366" s="18">
        <f t="shared" si="15"/>
        <v>0</v>
      </c>
    </row>
    <row r="367" spans="1:10" x14ac:dyDescent="0.2">
      <c r="A367" s="6">
        <v>366</v>
      </c>
      <c r="B367" s="24" t="s">
        <v>644</v>
      </c>
      <c r="C367" s="20" t="s">
        <v>351</v>
      </c>
      <c r="D367" s="21">
        <v>162.5</v>
      </c>
      <c r="E367" s="22" t="s">
        <v>547</v>
      </c>
      <c r="F367" s="22" t="s">
        <v>547</v>
      </c>
      <c r="G367" s="29">
        <v>162.5</v>
      </c>
      <c r="H367" s="6" t="s">
        <v>14</v>
      </c>
      <c r="I367" s="17">
        <f t="shared" si="14"/>
        <v>0</v>
      </c>
      <c r="J367" s="18">
        <f t="shared" si="15"/>
        <v>0</v>
      </c>
    </row>
    <row r="368" spans="1:10" x14ac:dyDescent="0.2">
      <c r="A368" s="6">
        <v>367</v>
      </c>
      <c r="B368" s="24" t="s">
        <v>645</v>
      </c>
      <c r="C368" s="20" t="s">
        <v>500</v>
      </c>
      <c r="D368" s="21">
        <v>195.1</v>
      </c>
      <c r="E368" s="22" t="s">
        <v>646</v>
      </c>
      <c r="F368" s="22" t="s">
        <v>646</v>
      </c>
      <c r="G368" s="29">
        <v>195.1</v>
      </c>
      <c r="H368" s="6" t="s">
        <v>14</v>
      </c>
      <c r="I368" s="17">
        <f t="shared" si="14"/>
        <v>0</v>
      </c>
      <c r="J368" s="18">
        <f t="shared" si="15"/>
        <v>0</v>
      </c>
    </row>
    <row r="369" spans="1:10" x14ac:dyDescent="0.2">
      <c r="A369" s="6">
        <v>368</v>
      </c>
      <c r="B369" s="24" t="s">
        <v>647</v>
      </c>
      <c r="C369" s="20" t="s">
        <v>648</v>
      </c>
      <c r="D369" s="21">
        <v>1500</v>
      </c>
      <c r="E369" s="22" t="s">
        <v>513</v>
      </c>
      <c r="F369" s="22" t="s">
        <v>513</v>
      </c>
      <c r="G369" s="29">
        <v>1500</v>
      </c>
      <c r="H369" s="6" t="s">
        <v>14</v>
      </c>
      <c r="I369" s="17">
        <f t="shared" si="14"/>
        <v>0</v>
      </c>
      <c r="J369" s="18">
        <f t="shared" si="15"/>
        <v>0</v>
      </c>
    </row>
    <row r="370" spans="1:10" x14ac:dyDescent="0.2">
      <c r="A370" s="6">
        <v>369</v>
      </c>
      <c r="B370" s="24" t="s">
        <v>649</v>
      </c>
      <c r="C370" s="20" t="s">
        <v>544</v>
      </c>
      <c r="D370" s="21">
        <v>1256.96</v>
      </c>
      <c r="E370" s="22" t="s">
        <v>588</v>
      </c>
      <c r="F370" s="22" t="s">
        <v>624</v>
      </c>
      <c r="G370" s="29">
        <v>1103.3599999999999</v>
      </c>
      <c r="H370" s="6" t="s">
        <v>14</v>
      </c>
      <c r="I370" s="17">
        <f t="shared" si="14"/>
        <v>18</v>
      </c>
      <c r="J370" s="18">
        <f t="shared" si="15"/>
        <v>22625.279999999999</v>
      </c>
    </row>
    <row r="371" spans="1:10" x14ac:dyDescent="0.2">
      <c r="A371" s="6">
        <v>370</v>
      </c>
      <c r="B371" s="24" t="s">
        <v>650</v>
      </c>
      <c r="C371" s="20" t="s">
        <v>508</v>
      </c>
      <c r="D371" s="21">
        <v>155.74</v>
      </c>
      <c r="E371" s="22" t="s">
        <v>519</v>
      </c>
      <c r="F371" s="22" t="s">
        <v>497</v>
      </c>
      <c r="G371" s="29">
        <v>155.74</v>
      </c>
      <c r="H371" s="6" t="s">
        <v>14</v>
      </c>
      <c r="I371" s="17">
        <f t="shared" si="14"/>
        <v>-6</v>
      </c>
      <c r="J371" s="18">
        <f t="shared" si="15"/>
        <v>-934.44</v>
      </c>
    </row>
    <row r="372" spans="1:10" x14ac:dyDescent="0.2">
      <c r="A372" s="6">
        <v>371</v>
      </c>
      <c r="B372" s="24" t="s">
        <v>651</v>
      </c>
      <c r="C372" s="20" t="s">
        <v>616</v>
      </c>
      <c r="D372" s="21">
        <v>277.05</v>
      </c>
      <c r="E372" s="22" t="s">
        <v>599</v>
      </c>
      <c r="F372" s="22" t="s">
        <v>604</v>
      </c>
      <c r="G372" s="29">
        <v>277.05</v>
      </c>
      <c r="H372" s="6" t="s">
        <v>14</v>
      </c>
      <c r="I372" s="17">
        <f t="shared" si="14"/>
        <v>-2</v>
      </c>
      <c r="J372" s="18">
        <f t="shared" si="15"/>
        <v>-554.1</v>
      </c>
    </row>
    <row r="373" spans="1:10" x14ac:dyDescent="0.2">
      <c r="A373" s="6">
        <v>372</v>
      </c>
      <c r="B373" s="24" t="s">
        <v>652</v>
      </c>
      <c r="C373" s="20" t="s">
        <v>653</v>
      </c>
      <c r="D373" s="21">
        <v>318.61</v>
      </c>
      <c r="E373" s="22" t="s">
        <v>508</v>
      </c>
      <c r="F373" s="22" t="s">
        <v>508</v>
      </c>
      <c r="G373" s="29">
        <v>318.61</v>
      </c>
      <c r="H373" s="6" t="s">
        <v>14</v>
      </c>
      <c r="I373" s="17">
        <f t="shared" si="14"/>
        <v>0</v>
      </c>
      <c r="J373" s="18">
        <f t="shared" si="15"/>
        <v>0</v>
      </c>
    </row>
    <row r="374" spans="1:10" x14ac:dyDescent="0.2">
      <c r="A374" s="6">
        <v>373</v>
      </c>
      <c r="B374" s="24" t="s">
        <v>654</v>
      </c>
      <c r="C374" s="20" t="s">
        <v>296</v>
      </c>
      <c r="D374" s="21">
        <v>15002</v>
      </c>
      <c r="E374" s="22" t="s">
        <v>513</v>
      </c>
      <c r="F374" s="22" t="s">
        <v>540</v>
      </c>
      <c r="G374" s="29">
        <v>15002</v>
      </c>
      <c r="H374" s="6" t="s">
        <v>14</v>
      </c>
      <c r="I374" s="17">
        <f t="shared" si="14"/>
        <v>2</v>
      </c>
      <c r="J374" s="18">
        <f t="shared" si="15"/>
        <v>30004</v>
      </c>
    </row>
    <row r="375" spans="1:10" x14ac:dyDescent="0.2">
      <c r="A375" s="6">
        <v>374</v>
      </c>
      <c r="B375" s="24" t="s">
        <v>655</v>
      </c>
      <c r="C375" s="20" t="s">
        <v>519</v>
      </c>
      <c r="D375" s="21">
        <v>894.72</v>
      </c>
      <c r="E375" s="22" t="s">
        <v>623</v>
      </c>
      <c r="F375" s="22" t="s">
        <v>623</v>
      </c>
      <c r="G375" s="29">
        <v>894.72</v>
      </c>
      <c r="H375" s="6" t="s">
        <v>14</v>
      </c>
      <c r="I375" s="17">
        <f t="shared" si="14"/>
        <v>0</v>
      </c>
      <c r="J375" s="18">
        <f t="shared" si="15"/>
        <v>0</v>
      </c>
    </row>
    <row r="376" spans="1:10" x14ac:dyDescent="0.2">
      <c r="A376" s="6">
        <v>375</v>
      </c>
      <c r="B376" s="24" t="s">
        <v>656</v>
      </c>
      <c r="C376" s="20" t="s">
        <v>577</v>
      </c>
      <c r="D376" s="21">
        <v>46956.58</v>
      </c>
      <c r="E376" s="22" t="s">
        <v>657</v>
      </c>
      <c r="F376" s="22" t="s">
        <v>624</v>
      </c>
      <c r="G376" s="29">
        <v>46956.58</v>
      </c>
      <c r="H376" s="6" t="s">
        <v>14</v>
      </c>
      <c r="I376" s="17">
        <f t="shared" si="14"/>
        <v>-24</v>
      </c>
      <c r="J376" s="18">
        <f t="shared" si="15"/>
        <v>-1126957.92</v>
      </c>
    </row>
    <row r="377" spans="1:10" x14ac:dyDescent="0.2">
      <c r="A377" s="6">
        <v>376</v>
      </c>
      <c r="B377" s="24" t="s">
        <v>658</v>
      </c>
      <c r="C377" s="20" t="s">
        <v>558</v>
      </c>
      <c r="D377" s="21">
        <v>21278.73</v>
      </c>
      <c r="E377" s="22" t="s">
        <v>559</v>
      </c>
      <c r="F377" s="22" t="s">
        <v>577</v>
      </c>
      <c r="G377" s="29">
        <v>17924.580000000002</v>
      </c>
      <c r="H377" s="6" t="s">
        <v>14</v>
      </c>
      <c r="I377" s="17">
        <f t="shared" si="14"/>
        <v>6</v>
      </c>
      <c r="J377" s="18">
        <f t="shared" si="15"/>
        <v>127672.38</v>
      </c>
    </row>
    <row r="378" spans="1:10" x14ac:dyDescent="0.2">
      <c r="A378" s="6">
        <v>377</v>
      </c>
      <c r="B378" s="24" t="s">
        <v>659</v>
      </c>
      <c r="C378" s="20" t="s">
        <v>558</v>
      </c>
      <c r="D378" s="21">
        <v>317.2</v>
      </c>
      <c r="E378" s="22" t="s">
        <v>559</v>
      </c>
      <c r="F378" s="22" t="s">
        <v>497</v>
      </c>
      <c r="G378" s="29">
        <v>267.2</v>
      </c>
      <c r="H378" s="6" t="s">
        <v>14</v>
      </c>
      <c r="I378" s="17">
        <f t="shared" si="14"/>
        <v>-28</v>
      </c>
      <c r="J378" s="18">
        <f t="shared" si="15"/>
        <v>-8881.6</v>
      </c>
    </row>
    <row r="379" spans="1:10" x14ac:dyDescent="0.2">
      <c r="A379" s="6">
        <v>378</v>
      </c>
      <c r="B379" s="24" t="s">
        <v>660</v>
      </c>
      <c r="C379" s="20" t="s">
        <v>540</v>
      </c>
      <c r="D379" s="21">
        <v>1085.8</v>
      </c>
      <c r="E379" s="22">
        <v>45171</v>
      </c>
      <c r="F379" s="22" t="s">
        <v>547</v>
      </c>
      <c r="G379" s="29">
        <v>1085.8</v>
      </c>
      <c r="H379" s="6" t="s">
        <v>15</v>
      </c>
      <c r="I379" s="17">
        <f t="shared" si="14"/>
        <v>-2</v>
      </c>
      <c r="J379" s="18">
        <f t="shared" si="15"/>
        <v>-2171.6</v>
      </c>
    </row>
    <row r="380" spans="1:10" x14ac:dyDescent="0.2">
      <c r="A380" s="6">
        <v>379</v>
      </c>
      <c r="B380" s="24" t="s">
        <v>661</v>
      </c>
      <c r="C380" s="20" t="s">
        <v>496</v>
      </c>
      <c r="D380" s="21">
        <v>52137.3</v>
      </c>
      <c r="E380" s="22" t="s">
        <v>662</v>
      </c>
      <c r="F380" s="22" t="s">
        <v>662</v>
      </c>
      <c r="G380" s="29">
        <v>52137.3</v>
      </c>
      <c r="H380" s="6" t="s">
        <v>15</v>
      </c>
      <c r="I380" s="17">
        <f t="shared" ref="I380:I443" si="16">F380-E380</f>
        <v>0</v>
      </c>
      <c r="J380" s="18">
        <f t="shared" ref="J380:J443" si="17">I380*D380</f>
        <v>0</v>
      </c>
    </row>
    <row r="381" spans="1:10" x14ac:dyDescent="0.2">
      <c r="A381" s="6">
        <v>380</v>
      </c>
      <c r="B381" s="24" t="s">
        <v>663</v>
      </c>
      <c r="C381" s="20" t="s">
        <v>664</v>
      </c>
      <c r="D381" s="21">
        <v>25103.119999999999</v>
      </c>
      <c r="E381" s="22" t="s">
        <v>662</v>
      </c>
      <c r="F381" s="22" t="s">
        <v>662</v>
      </c>
      <c r="G381" s="29">
        <v>25103.119999999999</v>
      </c>
      <c r="H381" s="6" t="s">
        <v>15</v>
      </c>
      <c r="I381" s="17">
        <f t="shared" si="16"/>
        <v>0</v>
      </c>
      <c r="J381" s="18">
        <f t="shared" si="17"/>
        <v>0</v>
      </c>
    </row>
    <row r="382" spans="1:10" x14ac:dyDescent="0.2">
      <c r="A382" s="6">
        <v>381</v>
      </c>
      <c r="B382" s="24" t="s">
        <v>665</v>
      </c>
      <c r="C382" s="20" t="s">
        <v>435</v>
      </c>
      <c r="D382" s="21">
        <v>115404.59</v>
      </c>
      <c r="E382" s="22" t="s">
        <v>662</v>
      </c>
      <c r="F382" s="22" t="s">
        <v>662</v>
      </c>
      <c r="G382" s="29">
        <v>115404.59</v>
      </c>
      <c r="H382" s="6" t="s">
        <v>15</v>
      </c>
      <c r="I382" s="17">
        <f t="shared" si="16"/>
        <v>0</v>
      </c>
      <c r="J382" s="18">
        <f t="shared" si="17"/>
        <v>0</v>
      </c>
    </row>
    <row r="383" spans="1:10" x14ac:dyDescent="0.2">
      <c r="A383" s="6">
        <v>382</v>
      </c>
      <c r="B383" s="24" t="s">
        <v>666</v>
      </c>
      <c r="C383" s="20" t="s">
        <v>632</v>
      </c>
      <c r="D383" s="21">
        <v>4.07</v>
      </c>
      <c r="E383" s="22" t="s">
        <v>667</v>
      </c>
      <c r="F383" s="22" t="s">
        <v>667</v>
      </c>
      <c r="G383" s="29">
        <v>4.07</v>
      </c>
      <c r="H383" s="6" t="s">
        <v>15</v>
      </c>
      <c r="I383" s="17">
        <f t="shared" si="16"/>
        <v>0</v>
      </c>
      <c r="J383" s="18">
        <f t="shared" si="17"/>
        <v>0</v>
      </c>
    </row>
    <row r="384" spans="1:10" x14ac:dyDescent="0.2">
      <c r="A384" s="6">
        <v>383</v>
      </c>
      <c r="B384" s="24" t="s">
        <v>668</v>
      </c>
      <c r="C384" s="20" t="s">
        <v>602</v>
      </c>
      <c r="D384" s="21">
        <v>96.1</v>
      </c>
      <c r="E384" s="22" t="s">
        <v>662</v>
      </c>
      <c r="F384" s="22" t="s">
        <v>669</v>
      </c>
      <c r="G384" s="29">
        <v>96.1</v>
      </c>
      <c r="H384" s="6" t="s">
        <v>15</v>
      </c>
      <c r="I384" s="17">
        <f t="shared" si="16"/>
        <v>-66</v>
      </c>
      <c r="J384" s="18">
        <f t="shared" si="17"/>
        <v>-6342.5999999999995</v>
      </c>
    </row>
    <row r="385" spans="1:10" x14ac:dyDescent="0.2">
      <c r="A385" s="6">
        <v>384</v>
      </c>
      <c r="B385" s="24" t="s">
        <v>670</v>
      </c>
      <c r="C385" s="20" t="s">
        <v>671</v>
      </c>
      <c r="D385" s="21">
        <v>1397.42</v>
      </c>
      <c r="E385" s="22">
        <v>45227</v>
      </c>
      <c r="F385" s="22" t="s">
        <v>672</v>
      </c>
      <c r="G385" s="29">
        <v>1397.42</v>
      </c>
      <c r="H385" s="6" t="s">
        <v>15</v>
      </c>
      <c r="I385" s="17">
        <f t="shared" si="16"/>
        <v>-15</v>
      </c>
      <c r="J385" s="18">
        <f t="shared" si="17"/>
        <v>-20961.300000000003</v>
      </c>
    </row>
    <row r="386" spans="1:10" x14ac:dyDescent="0.2">
      <c r="A386" s="6">
        <v>385</v>
      </c>
      <c r="B386" s="24" t="s">
        <v>673</v>
      </c>
      <c r="C386" s="20" t="s">
        <v>674</v>
      </c>
      <c r="D386" s="21">
        <v>1628.29</v>
      </c>
      <c r="E386" s="22">
        <v>45235</v>
      </c>
      <c r="F386" s="22" t="s">
        <v>675</v>
      </c>
      <c r="G386" s="29">
        <v>1371.62</v>
      </c>
      <c r="H386" s="6" t="s">
        <v>15</v>
      </c>
      <c r="I386" s="17">
        <f t="shared" si="16"/>
        <v>-17</v>
      </c>
      <c r="J386" s="18">
        <f t="shared" si="17"/>
        <v>-27680.93</v>
      </c>
    </row>
    <row r="387" spans="1:10" x14ac:dyDescent="0.2">
      <c r="A387" s="6">
        <v>386</v>
      </c>
      <c r="B387" s="24" t="s">
        <v>676</v>
      </c>
      <c r="C387" s="20" t="s">
        <v>513</v>
      </c>
      <c r="D387" s="21">
        <v>5507.34</v>
      </c>
      <c r="E387" s="22" t="s">
        <v>604</v>
      </c>
      <c r="F387" s="22" t="s">
        <v>677</v>
      </c>
      <c r="G387" s="29">
        <v>5507.34</v>
      </c>
      <c r="H387" s="6" t="s">
        <v>15</v>
      </c>
      <c r="I387" s="17">
        <f t="shared" si="16"/>
        <v>7</v>
      </c>
      <c r="J387" s="18">
        <f t="shared" si="17"/>
        <v>38551.380000000005</v>
      </c>
    </row>
    <row r="388" spans="1:10" x14ac:dyDescent="0.2">
      <c r="A388" s="6">
        <v>387</v>
      </c>
      <c r="B388" s="24" t="s">
        <v>678</v>
      </c>
      <c r="C388" s="20" t="s">
        <v>547</v>
      </c>
      <c r="D388" s="21">
        <v>1580.95</v>
      </c>
      <c r="E388" s="22" t="s">
        <v>662</v>
      </c>
      <c r="F388" s="22" t="s">
        <v>677</v>
      </c>
      <c r="G388" s="29">
        <v>1580.95</v>
      </c>
      <c r="H388" s="6" t="s">
        <v>15</v>
      </c>
      <c r="I388" s="17">
        <f t="shared" si="16"/>
        <v>-78</v>
      </c>
      <c r="J388" s="18">
        <f t="shared" si="17"/>
        <v>-123314.1</v>
      </c>
    </row>
    <row r="389" spans="1:10" x14ac:dyDescent="0.2">
      <c r="A389" s="6">
        <v>388</v>
      </c>
      <c r="B389" s="24" t="s">
        <v>679</v>
      </c>
      <c r="C389" s="20" t="s">
        <v>547</v>
      </c>
      <c r="D389" s="21">
        <v>1095</v>
      </c>
      <c r="E389" s="22" t="s">
        <v>662</v>
      </c>
      <c r="F389" s="22" t="s">
        <v>677</v>
      </c>
      <c r="G389" s="29">
        <v>1095</v>
      </c>
      <c r="H389" s="6" t="s">
        <v>15</v>
      </c>
      <c r="I389" s="17">
        <f t="shared" si="16"/>
        <v>-78</v>
      </c>
      <c r="J389" s="18">
        <f t="shared" si="17"/>
        <v>-85410</v>
      </c>
    </row>
    <row r="390" spans="1:10" x14ac:dyDescent="0.2">
      <c r="A390" s="6">
        <v>389</v>
      </c>
      <c r="B390" s="24" t="s">
        <v>680</v>
      </c>
      <c r="C390" s="20" t="s">
        <v>547</v>
      </c>
      <c r="D390" s="21">
        <v>39.99</v>
      </c>
      <c r="E390" s="22" t="s">
        <v>681</v>
      </c>
      <c r="F390" s="22" t="s">
        <v>677</v>
      </c>
      <c r="G390" s="29">
        <v>39.99</v>
      </c>
      <c r="H390" s="6" t="s">
        <v>15</v>
      </c>
      <c r="I390" s="17">
        <f t="shared" si="16"/>
        <v>-25</v>
      </c>
      <c r="J390" s="18">
        <f t="shared" si="17"/>
        <v>-999.75</v>
      </c>
    </row>
    <row r="391" spans="1:10" x14ac:dyDescent="0.2">
      <c r="A391" s="6">
        <v>390</v>
      </c>
      <c r="B391" s="24" t="s">
        <v>682</v>
      </c>
      <c r="C391" s="20" t="s">
        <v>547</v>
      </c>
      <c r="D391" s="21">
        <v>218.61</v>
      </c>
      <c r="E391" s="22" t="s">
        <v>599</v>
      </c>
      <c r="F391" s="22" t="s">
        <v>683</v>
      </c>
      <c r="G391" s="29">
        <v>218.61</v>
      </c>
      <c r="H391" s="6" t="s">
        <v>15</v>
      </c>
      <c r="I391" s="17">
        <f t="shared" si="16"/>
        <v>2</v>
      </c>
      <c r="J391" s="18">
        <f t="shared" si="17"/>
        <v>437.22</v>
      </c>
    </row>
    <row r="392" spans="1:10" x14ac:dyDescent="0.2">
      <c r="A392" s="6">
        <v>391</v>
      </c>
      <c r="B392" s="24" t="s">
        <v>684</v>
      </c>
      <c r="C392" s="20" t="s">
        <v>685</v>
      </c>
      <c r="D392" s="21">
        <v>1050</v>
      </c>
      <c r="E392" s="22" t="s">
        <v>687</v>
      </c>
      <c r="F392" s="22" t="s">
        <v>688</v>
      </c>
      <c r="G392" s="29">
        <v>1050</v>
      </c>
      <c r="H392" s="6" t="s">
        <v>15</v>
      </c>
      <c r="I392" s="17">
        <f t="shared" si="16"/>
        <v>51</v>
      </c>
      <c r="J392" s="18">
        <f t="shared" si="17"/>
        <v>53550</v>
      </c>
    </row>
    <row r="393" spans="1:10" x14ac:dyDescent="0.2">
      <c r="A393" s="6">
        <v>392</v>
      </c>
      <c r="B393" s="24" t="s">
        <v>689</v>
      </c>
      <c r="C393" s="20" t="s">
        <v>690</v>
      </c>
      <c r="D393" s="21">
        <v>5201.0600000000004</v>
      </c>
      <c r="E393" s="22" t="s">
        <v>688</v>
      </c>
      <c r="F393" s="22" t="s">
        <v>675</v>
      </c>
      <c r="G393" s="29">
        <v>5201.0600000000004</v>
      </c>
      <c r="H393" s="6" t="s">
        <v>15</v>
      </c>
      <c r="I393" s="17">
        <f t="shared" si="16"/>
        <v>-12</v>
      </c>
      <c r="J393" s="18">
        <f t="shared" si="17"/>
        <v>-62412.72</v>
      </c>
    </row>
    <row r="394" spans="1:10" x14ac:dyDescent="0.2">
      <c r="A394" s="6">
        <v>393</v>
      </c>
      <c r="B394" s="24" t="s">
        <v>691</v>
      </c>
      <c r="C394" s="20" t="s">
        <v>627</v>
      </c>
      <c r="D394" s="21">
        <v>1300</v>
      </c>
      <c r="E394" s="22" t="s">
        <v>692</v>
      </c>
      <c r="F394" s="22" t="s">
        <v>693</v>
      </c>
      <c r="G394" s="29">
        <v>1300</v>
      </c>
      <c r="H394" s="6" t="s">
        <v>15</v>
      </c>
      <c r="I394" s="17">
        <f t="shared" si="16"/>
        <v>4</v>
      </c>
      <c r="J394" s="18">
        <f t="shared" si="17"/>
        <v>5200</v>
      </c>
    </row>
    <row r="395" spans="1:10" x14ac:dyDescent="0.2">
      <c r="A395" s="6">
        <v>394</v>
      </c>
      <c r="B395" s="24" t="s">
        <v>694</v>
      </c>
      <c r="C395" s="20" t="s">
        <v>641</v>
      </c>
      <c r="D395" s="21">
        <v>13.3</v>
      </c>
      <c r="E395" s="22" t="s">
        <v>641</v>
      </c>
      <c r="F395" s="22" t="s">
        <v>667</v>
      </c>
      <c r="G395" s="29">
        <v>13.3</v>
      </c>
      <c r="H395" s="6" t="s">
        <v>15</v>
      </c>
      <c r="I395" s="17">
        <f t="shared" si="16"/>
        <v>37</v>
      </c>
      <c r="J395" s="18">
        <f t="shared" si="17"/>
        <v>492.1</v>
      </c>
    </row>
    <row r="396" spans="1:10" x14ac:dyDescent="0.2">
      <c r="A396" s="6">
        <v>395</v>
      </c>
      <c r="B396" s="24" t="s">
        <v>695</v>
      </c>
      <c r="C396" s="20" t="s">
        <v>580</v>
      </c>
      <c r="D396" s="21">
        <v>3340.59</v>
      </c>
      <c r="E396" s="22" t="s">
        <v>688</v>
      </c>
      <c r="F396" s="22" t="s">
        <v>693</v>
      </c>
      <c r="G396" s="29">
        <v>3340.59</v>
      </c>
      <c r="H396" s="6" t="s">
        <v>15</v>
      </c>
      <c r="I396" s="17">
        <f t="shared" si="16"/>
        <v>-7</v>
      </c>
      <c r="J396" s="18">
        <f t="shared" si="17"/>
        <v>-23384.13</v>
      </c>
    </row>
    <row r="397" spans="1:10" x14ac:dyDescent="0.2">
      <c r="A397" s="6">
        <v>396</v>
      </c>
      <c r="B397" s="24" t="s">
        <v>697</v>
      </c>
      <c r="C397" s="20" t="s">
        <v>698</v>
      </c>
      <c r="D397" s="21">
        <v>750</v>
      </c>
      <c r="E397" s="22" t="s">
        <v>688</v>
      </c>
      <c r="F397" s="22" t="s">
        <v>699</v>
      </c>
      <c r="G397" s="29">
        <v>750</v>
      </c>
      <c r="H397" s="6" t="s">
        <v>15</v>
      </c>
      <c r="I397" s="17">
        <f t="shared" si="16"/>
        <v>3</v>
      </c>
      <c r="J397" s="18">
        <f t="shared" si="17"/>
        <v>2250</v>
      </c>
    </row>
    <row r="398" spans="1:10" x14ac:dyDescent="0.2">
      <c r="A398" s="6">
        <v>397</v>
      </c>
      <c r="B398" s="24" t="s">
        <v>700</v>
      </c>
      <c r="C398" s="20" t="s">
        <v>701</v>
      </c>
      <c r="D398" s="21">
        <v>75</v>
      </c>
      <c r="E398" s="22" t="s">
        <v>688</v>
      </c>
      <c r="F398" s="22" t="s">
        <v>699</v>
      </c>
      <c r="G398" s="29">
        <v>75</v>
      </c>
      <c r="H398" s="6" t="s">
        <v>15</v>
      </c>
      <c r="I398" s="17">
        <f t="shared" si="16"/>
        <v>3</v>
      </c>
      <c r="J398" s="18">
        <f t="shared" si="17"/>
        <v>225</v>
      </c>
    </row>
    <row r="399" spans="1:10" x14ac:dyDescent="0.2">
      <c r="A399" s="6">
        <v>398</v>
      </c>
      <c r="B399" s="24" t="s">
        <v>702</v>
      </c>
      <c r="C399" s="20" t="s">
        <v>599</v>
      </c>
      <c r="D399" s="21">
        <v>1504.25</v>
      </c>
      <c r="E399" s="22" t="s">
        <v>688</v>
      </c>
      <c r="F399" s="22" t="s">
        <v>699</v>
      </c>
      <c r="G399" s="29">
        <v>1504.25</v>
      </c>
      <c r="H399" s="6" t="s">
        <v>15</v>
      </c>
      <c r="I399" s="17">
        <f t="shared" si="16"/>
        <v>3</v>
      </c>
      <c r="J399" s="18">
        <f t="shared" si="17"/>
        <v>4512.75</v>
      </c>
    </row>
    <row r="400" spans="1:10" x14ac:dyDescent="0.2">
      <c r="A400" s="6">
        <v>399</v>
      </c>
      <c r="B400" s="24" t="s">
        <v>703</v>
      </c>
      <c r="C400" s="20" t="s">
        <v>599</v>
      </c>
      <c r="D400" s="21">
        <v>170</v>
      </c>
      <c r="E400" s="22" t="s">
        <v>688</v>
      </c>
      <c r="F400" s="22" t="s">
        <v>699</v>
      </c>
      <c r="G400" s="29">
        <v>170</v>
      </c>
      <c r="H400" s="6" t="s">
        <v>15</v>
      </c>
      <c r="I400" s="17">
        <f t="shared" si="16"/>
        <v>3</v>
      </c>
      <c r="J400" s="18">
        <f t="shared" si="17"/>
        <v>510</v>
      </c>
    </row>
    <row r="401" spans="1:10" x14ac:dyDescent="0.2">
      <c r="A401" s="6">
        <v>400</v>
      </c>
      <c r="B401" s="24" t="s">
        <v>704</v>
      </c>
      <c r="C401" s="20" t="s">
        <v>705</v>
      </c>
      <c r="D401" s="21">
        <v>713.29</v>
      </c>
      <c r="E401" s="22" t="s">
        <v>688</v>
      </c>
      <c r="F401" s="22" t="s">
        <v>699</v>
      </c>
      <c r="G401" s="29">
        <v>713.29</v>
      </c>
      <c r="H401" s="6" t="s">
        <v>15</v>
      </c>
      <c r="I401" s="17">
        <f t="shared" si="16"/>
        <v>3</v>
      </c>
      <c r="J401" s="18">
        <f t="shared" si="17"/>
        <v>2139.87</v>
      </c>
    </row>
    <row r="402" spans="1:10" x14ac:dyDescent="0.2">
      <c r="A402" s="6">
        <v>401</v>
      </c>
      <c r="B402" s="24" t="s">
        <v>707</v>
      </c>
      <c r="C402" s="20" t="s">
        <v>599</v>
      </c>
      <c r="D402" s="21">
        <v>9</v>
      </c>
      <c r="E402" s="22" t="s">
        <v>688</v>
      </c>
      <c r="F402" s="22" t="s">
        <v>699</v>
      </c>
      <c r="G402" s="29">
        <v>9</v>
      </c>
      <c r="H402" s="6" t="s">
        <v>15</v>
      </c>
      <c r="I402" s="17">
        <f t="shared" si="16"/>
        <v>3</v>
      </c>
      <c r="J402" s="18">
        <f t="shared" si="17"/>
        <v>27</v>
      </c>
    </row>
    <row r="403" spans="1:10" x14ac:dyDescent="0.2">
      <c r="A403" s="6">
        <v>402</v>
      </c>
      <c r="B403" s="24" t="s">
        <v>708</v>
      </c>
      <c r="C403" s="20" t="s">
        <v>599</v>
      </c>
      <c r="D403" s="21">
        <v>441</v>
      </c>
      <c r="E403" s="22" t="s">
        <v>688</v>
      </c>
      <c r="F403" s="22" t="s">
        <v>699</v>
      </c>
      <c r="G403" s="29">
        <v>441</v>
      </c>
      <c r="H403" s="6" t="s">
        <v>15</v>
      </c>
      <c r="I403" s="17">
        <f t="shared" si="16"/>
        <v>3</v>
      </c>
      <c r="J403" s="18">
        <f t="shared" si="17"/>
        <v>1323</v>
      </c>
    </row>
    <row r="404" spans="1:10" x14ac:dyDescent="0.2">
      <c r="A404" s="6">
        <v>403</v>
      </c>
      <c r="B404" s="24" t="s">
        <v>709</v>
      </c>
      <c r="C404" s="20" t="s">
        <v>710</v>
      </c>
      <c r="D404" s="21">
        <v>1400</v>
      </c>
      <c r="E404" s="22" t="s">
        <v>699</v>
      </c>
      <c r="F404" s="22" t="s">
        <v>711</v>
      </c>
      <c r="G404" s="29">
        <v>1400</v>
      </c>
      <c r="H404" s="6" t="s">
        <v>15</v>
      </c>
      <c r="I404" s="17">
        <f t="shared" si="16"/>
        <v>3</v>
      </c>
      <c r="J404" s="18">
        <f t="shared" si="17"/>
        <v>4200</v>
      </c>
    </row>
    <row r="405" spans="1:10" x14ac:dyDescent="0.2">
      <c r="A405" s="6">
        <v>404</v>
      </c>
      <c r="B405" s="24" t="s">
        <v>712</v>
      </c>
      <c r="C405" s="20" t="s">
        <v>696</v>
      </c>
      <c r="D405" s="21">
        <v>13502</v>
      </c>
      <c r="E405" s="22" t="s">
        <v>713</v>
      </c>
      <c r="F405" s="22" t="s">
        <v>711</v>
      </c>
      <c r="G405" s="29">
        <v>13502</v>
      </c>
      <c r="H405" s="6" t="s">
        <v>15</v>
      </c>
      <c r="I405" s="17">
        <f t="shared" si="16"/>
        <v>-5</v>
      </c>
      <c r="J405" s="18">
        <f t="shared" si="17"/>
        <v>-67510</v>
      </c>
    </row>
    <row r="406" spans="1:10" x14ac:dyDescent="0.2">
      <c r="A406" s="6">
        <v>405</v>
      </c>
      <c r="B406" s="24" t="s">
        <v>714</v>
      </c>
      <c r="C406" s="20" t="s">
        <v>690</v>
      </c>
      <c r="D406" s="21">
        <v>8500</v>
      </c>
      <c r="E406" s="22" t="s">
        <v>711</v>
      </c>
      <c r="F406" s="22" t="s">
        <v>715</v>
      </c>
      <c r="G406" s="29">
        <v>8500</v>
      </c>
      <c r="H406" s="6" t="s">
        <v>15</v>
      </c>
      <c r="I406" s="17">
        <f t="shared" si="16"/>
        <v>1</v>
      </c>
      <c r="J406" s="18">
        <f t="shared" si="17"/>
        <v>8500</v>
      </c>
    </row>
    <row r="407" spans="1:10" x14ac:dyDescent="0.2">
      <c r="A407" s="6">
        <v>406</v>
      </c>
      <c r="B407" s="24" t="s">
        <v>716</v>
      </c>
      <c r="C407" s="20" t="s">
        <v>717</v>
      </c>
      <c r="D407" s="21">
        <v>442.62</v>
      </c>
      <c r="E407" s="22" t="s">
        <v>718</v>
      </c>
      <c r="F407" s="22" t="s">
        <v>718</v>
      </c>
      <c r="G407" s="29">
        <v>442.62</v>
      </c>
      <c r="H407" s="6" t="s">
        <v>15</v>
      </c>
      <c r="I407" s="17">
        <f t="shared" si="16"/>
        <v>0</v>
      </c>
      <c r="J407" s="18">
        <f t="shared" si="17"/>
        <v>0</v>
      </c>
    </row>
    <row r="408" spans="1:10" x14ac:dyDescent="0.2">
      <c r="A408" s="6">
        <v>407</v>
      </c>
      <c r="B408" s="24" t="s">
        <v>719</v>
      </c>
      <c r="C408" s="20" t="s">
        <v>675</v>
      </c>
      <c r="D408" s="21">
        <v>570</v>
      </c>
      <c r="E408" s="22" t="s">
        <v>720</v>
      </c>
      <c r="F408" s="22" t="s">
        <v>667</v>
      </c>
      <c r="G408" s="29">
        <v>570</v>
      </c>
      <c r="H408" s="6" t="s">
        <v>15</v>
      </c>
      <c r="I408" s="17">
        <f t="shared" si="16"/>
        <v>2</v>
      </c>
      <c r="J408" s="18">
        <f t="shared" si="17"/>
        <v>1140</v>
      </c>
    </row>
    <row r="409" spans="1:10" x14ac:dyDescent="0.2">
      <c r="A409" s="6">
        <v>408</v>
      </c>
      <c r="B409" s="24" t="s">
        <v>721</v>
      </c>
      <c r="C409" s="20" t="s">
        <v>693</v>
      </c>
      <c r="D409" s="21">
        <v>260</v>
      </c>
      <c r="E409" s="22" t="s">
        <v>722</v>
      </c>
      <c r="F409" s="22" t="s">
        <v>667</v>
      </c>
      <c r="G409" s="29">
        <v>260</v>
      </c>
      <c r="H409" s="6" t="s">
        <v>15</v>
      </c>
      <c r="I409" s="17">
        <f t="shared" si="16"/>
        <v>-8</v>
      </c>
      <c r="J409" s="18">
        <f t="shared" si="17"/>
        <v>-2080</v>
      </c>
    </row>
    <row r="410" spans="1:10" x14ac:dyDescent="0.2">
      <c r="A410" s="6">
        <v>409</v>
      </c>
      <c r="B410" s="24" t="s">
        <v>723</v>
      </c>
      <c r="C410" s="20" t="s">
        <v>641</v>
      </c>
      <c r="D410" s="21">
        <v>11900</v>
      </c>
      <c r="E410" s="22" t="s">
        <v>641</v>
      </c>
      <c r="F410" s="22" t="s">
        <v>722</v>
      </c>
      <c r="G410" s="29">
        <v>11900</v>
      </c>
      <c r="H410" s="6" t="s">
        <v>15</v>
      </c>
      <c r="I410" s="17">
        <f t="shared" si="16"/>
        <v>45</v>
      </c>
      <c r="J410" s="18">
        <f t="shared" si="17"/>
        <v>535500</v>
      </c>
    </row>
    <row r="411" spans="1:10" x14ac:dyDescent="0.2">
      <c r="A411" s="6">
        <v>410</v>
      </c>
      <c r="B411" s="24" t="s">
        <v>725</v>
      </c>
      <c r="C411" s="20" t="s">
        <v>696</v>
      </c>
      <c r="D411" s="21">
        <v>899.94</v>
      </c>
      <c r="E411" s="22" t="s">
        <v>718</v>
      </c>
      <c r="F411" s="22" t="s">
        <v>718</v>
      </c>
      <c r="G411" s="29">
        <v>899.94</v>
      </c>
      <c r="H411" s="6" t="s">
        <v>15</v>
      </c>
      <c r="I411" s="17">
        <f t="shared" si="16"/>
        <v>0</v>
      </c>
      <c r="J411" s="18">
        <f t="shared" si="17"/>
        <v>0</v>
      </c>
    </row>
    <row r="412" spans="1:10" x14ac:dyDescent="0.2">
      <c r="A412" s="6">
        <v>411</v>
      </c>
      <c r="B412" s="24" t="s">
        <v>726</v>
      </c>
      <c r="C412" s="20" t="s">
        <v>686</v>
      </c>
      <c r="D412" s="21">
        <v>1514.14</v>
      </c>
      <c r="E412" s="22" t="s">
        <v>727</v>
      </c>
      <c r="F412" s="22" t="s">
        <v>724</v>
      </c>
      <c r="G412" s="29">
        <v>1514.14</v>
      </c>
      <c r="H412" s="6" t="s">
        <v>15</v>
      </c>
      <c r="I412" s="17">
        <f t="shared" si="16"/>
        <v>7</v>
      </c>
      <c r="J412" s="18">
        <f t="shared" si="17"/>
        <v>10598.980000000001</v>
      </c>
    </row>
    <row r="413" spans="1:10" x14ac:dyDescent="0.2">
      <c r="A413" s="6">
        <v>412</v>
      </c>
      <c r="B413" s="24" t="s">
        <v>728</v>
      </c>
      <c r="C413" s="20" t="s">
        <v>729</v>
      </c>
      <c r="D413" s="21">
        <v>141.80000000000001</v>
      </c>
      <c r="E413" s="22">
        <v>45275</v>
      </c>
      <c r="F413" s="22" t="s">
        <v>730</v>
      </c>
      <c r="G413" s="29">
        <v>141.80000000000001</v>
      </c>
      <c r="H413" s="6" t="s">
        <v>15</v>
      </c>
      <c r="I413" s="17">
        <f t="shared" si="16"/>
        <v>4</v>
      </c>
      <c r="J413" s="18">
        <f t="shared" si="17"/>
        <v>567.20000000000005</v>
      </c>
    </row>
    <row r="414" spans="1:10" x14ac:dyDescent="0.2">
      <c r="A414" s="6">
        <v>413</v>
      </c>
      <c r="B414" s="24" t="s">
        <v>731</v>
      </c>
      <c r="C414" s="20" t="s">
        <v>318</v>
      </c>
      <c r="D414" s="21">
        <v>27000</v>
      </c>
      <c r="E414" s="22" t="s">
        <v>502</v>
      </c>
      <c r="F414" s="22" t="s">
        <v>732</v>
      </c>
      <c r="G414" s="29">
        <v>27000</v>
      </c>
      <c r="H414" s="6" t="s">
        <v>15</v>
      </c>
      <c r="I414" s="17">
        <f t="shared" si="16"/>
        <v>144</v>
      </c>
      <c r="J414" s="18">
        <f t="shared" si="17"/>
        <v>3888000</v>
      </c>
    </row>
    <row r="415" spans="1:10" x14ac:dyDescent="0.2">
      <c r="A415" s="6">
        <v>414</v>
      </c>
      <c r="B415" s="24" t="s">
        <v>733</v>
      </c>
      <c r="C415" s="20" t="s">
        <v>734</v>
      </c>
      <c r="D415" s="21">
        <v>212.28</v>
      </c>
      <c r="E415" s="22" t="s">
        <v>735</v>
      </c>
      <c r="F415" s="22" t="s">
        <v>722</v>
      </c>
      <c r="G415" s="29">
        <v>212.28</v>
      </c>
      <c r="H415" s="6" t="s">
        <v>15</v>
      </c>
      <c r="I415" s="17">
        <f t="shared" si="16"/>
        <v>-12</v>
      </c>
      <c r="J415" s="18">
        <f t="shared" si="17"/>
        <v>-2547.36</v>
      </c>
    </row>
    <row r="416" spans="1:10" x14ac:dyDescent="0.2">
      <c r="A416" s="6">
        <v>415</v>
      </c>
      <c r="B416" s="24" t="s">
        <v>736</v>
      </c>
      <c r="C416" s="20" t="s">
        <v>693</v>
      </c>
      <c r="D416" s="21">
        <v>2400</v>
      </c>
      <c r="E416" s="22" t="s">
        <v>720</v>
      </c>
      <c r="F416" s="22" t="s">
        <v>737</v>
      </c>
      <c r="G416" s="29">
        <v>2400</v>
      </c>
      <c r="H416" s="6" t="s">
        <v>15</v>
      </c>
      <c r="I416" s="17">
        <f t="shared" si="16"/>
        <v>4</v>
      </c>
      <c r="J416" s="18">
        <f t="shared" si="17"/>
        <v>9600</v>
      </c>
    </row>
    <row r="417" spans="1:10" x14ac:dyDescent="0.2">
      <c r="A417" s="6">
        <v>416</v>
      </c>
      <c r="B417" s="24" t="s">
        <v>738</v>
      </c>
      <c r="C417" s="20" t="s">
        <v>641</v>
      </c>
      <c r="D417" s="21">
        <v>1888.56</v>
      </c>
      <c r="E417" s="22">
        <v>45246</v>
      </c>
      <c r="F417" s="22" t="s">
        <v>688</v>
      </c>
      <c r="G417" s="29">
        <v>1888.56</v>
      </c>
      <c r="H417" s="6" t="s">
        <v>15</v>
      </c>
      <c r="I417" s="17">
        <f t="shared" si="16"/>
        <v>-16</v>
      </c>
      <c r="J417" s="18">
        <f t="shared" si="17"/>
        <v>-30216.959999999999</v>
      </c>
    </row>
    <row r="418" spans="1:10" x14ac:dyDescent="0.2">
      <c r="A418" s="6">
        <v>417</v>
      </c>
      <c r="B418" s="24" t="s">
        <v>739</v>
      </c>
      <c r="C418" s="20" t="s">
        <v>688</v>
      </c>
      <c r="D418" s="21">
        <v>200</v>
      </c>
      <c r="E418" s="22" t="s">
        <v>740</v>
      </c>
      <c r="F418" s="22" t="s">
        <v>737</v>
      </c>
      <c r="G418" s="29">
        <v>200</v>
      </c>
      <c r="H418" s="6" t="s">
        <v>15</v>
      </c>
      <c r="I418" s="17">
        <f t="shared" si="16"/>
        <v>-9</v>
      </c>
      <c r="J418" s="18">
        <f t="shared" si="17"/>
        <v>-1800</v>
      </c>
    </row>
    <row r="419" spans="1:10" x14ac:dyDescent="0.2">
      <c r="A419" s="6">
        <v>418</v>
      </c>
      <c r="B419" s="24" t="s">
        <v>741</v>
      </c>
      <c r="C419" s="20" t="s">
        <v>742</v>
      </c>
      <c r="D419" s="21">
        <v>347</v>
      </c>
      <c r="E419" s="22" t="s">
        <v>722</v>
      </c>
      <c r="F419" s="22" t="s">
        <v>722</v>
      </c>
      <c r="G419" s="29">
        <v>347</v>
      </c>
      <c r="H419" s="6" t="s">
        <v>15</v>
      </c>
      <c r="I419" s="17">
        <f t="shared" si="16"/>
        <v>0</v>
      </c>
      <c r="J419" s="18">
        <f t="shared" si="17"/>
        <v>0</v>
      </c>
    </row>
    <row r="420" spans="1:10" x14ac:dyDescent="0.2">
      <c r="A420" s="6">
        <v>419</v>
      </c>
      <c r="B420" s="24" t="s">
        <v>743</v>
      </c>
      <c r="C420" s="20" t="s">
        <v>681</v>
      </c>
      <c r="D420" s="21">
        <v>7500</v>
      </c>
      <c r="E420" s="22" t="s">
        <v>722</v>
      </c>
      <c r="F420" s="22" t="s">
        <v>745</v>
      </c>
      <c r="G420" s="29">
        <v>7500</v>
      </c>
      <c r="H420" s="6" t="s">
        <v>15</v>
      </c>
      <c r="I420" s="17">
        <f t="shared" si="16"/>
        <v>13</v>
      </c>
      <c r="J420" s="18">
        <f t="shared" si="17"/>
        <v>97500</v>
      </c>
    </row>
    <row r="421" spans="1:10" x14ac:dyDescent="0.2">
      <c r="A421" s="6">
        <v>420</v>
      </c>
      <c r="B421" s="24" t="s">
        <v>746</v>
      </c>
      <c r="C421" s="20" t="s">
        <v>747</v>
      </c>
      <c r="D421" s="21">
        <v>690</v>
      </c>
      <c r="E421" s="22" t="s">
        <v>722</v>
      </c>
      <c r="F421" s="22" t="s">
        <v>749</v>
      </c>
      <c r="G421" s="29">
        <v>690</v>
      </c>
      <c r="H421" s="6" t="s">
        <v>15</v>
      </c>
      <c r="I421" s="17">
        <f t="shared" si="16"/>
        <v>7</v>
      </c>
      <c r="J421" s="18">
        <f t="shared" si="17"/>
        <v>4830</v>
      </c>
    </row>
    <row r="422" spans="1:10" x14ac:dyDescent="0.2">
      <c r="A422" s="6">
        <v>421</v>
      </c>
      <c r="B422" s="24" t="s">
        <v>750</v>
      </c>
      <c r="C422" s="20" t="s">
        <v>729</v>
      </c>
      <c r="D422" s="21">
        <v>1628.29</v>
      </c>
      <c r="E422" s="22" t="s">
        <v>751</v>
      </c>
      <c r="F422" s="22" t="s">
        <v>752</v>
      </c>
      <c r="G422" s="29">
        <v>1371.62</v>
      </c>
      <c r="H422" s="6" t="s">
        <v>15</v>
      </c>
      <c r="I422" s="17">
        <f t="shared" si="16"/>
        <v>-10</v>
      </c>
      <c r="J422" s="18">
        <f t="shared" si="17"/>
        <v>-16282.9</v>
      </c>
    </row>
    <row r="423" spans="1:10" x14ac:dyDescent="0.2">
      <c r="A423" s="6">
        <v>422</v>
      </c>
      <c r="B423" s="24" t="s">
        <v>753</v>
      </c>
      <c r="C423" s="20" t="s">
        <v>754</v>
      </c>
      <c r="D423" s="21">
        <v>1750.94</v>
      </c>
      <c r="E423" s="22" t="s">
        <v>755</v>
      </c>
      <c r="F423" s="22" t="s">
        <v>756</v>
      </c>
      <c r="G423" s="29">
        <v>1474.94</v>
      </c>
      <c r="H423" s="6" t="s">
        <v>15</v>
      </c>
      <c r="I423" s="17">
        <f t="shared" si="16"/>
        <v>-18</v>
      </c>
      <c r="J423" s="18">
        <f t="shared" si="17"/>
        <v>-31516.920000000002</v>
      </c>
    </row>
    <row r="424" spans="1:10" x14ac:dyDescent="0.2">
      <c r="A424" s="6">
        <v>423</v>
      </c>
      <c r="B424" s="24" t="s">
        <v>757</v>
      </c>
      <c r="C424" s="20" t="s">
        <v>748</v>
      </c>
      <c r="D424" s="21">
        <v>52025.19</v>
      </c>
      <c r="E424" s="22" t="s">
        <v>758</v>
      </c>
      <c r="F424" s="22" t="s">
        <v>722</v>
      </c>
      <c r="G424" s="29">
        <v>52025.19</v>
      </c>
      <c r="H424" s="6" t="s">
        <v>15</v>
      </c>
      <c r="I424" s="17">
        <f t="shared" si="16"/>
        <v>-28</v>
      </c>
      <c r="J424" s="18">
        <f t="shared" si="17"/>
        <v>-1456705.32</v>
      </c>
    </row>
    <row r="425" spans="1:10" x14ac:dyDescent="0.2">
      <c r="A425" s="6">
        <v>424</v>
      </c>
      <c r="B425" s="24" t="s">
        <v>759</v>
      </c>
      <c r="C425" s="20" t="s">
        <v>760</v>
      </c>
      <c r="D425" s="21">
        <v>222.32</v>
      </c>
      <c r="E425" s="22" t="s">
        <v>761</v>
      </c>
      <c r="F425" s="22" t="s">
        <v>752</v>
      </c>
      <c r="G425" s="29">
        <v>191.12</v>
      </c>
      <c r="H425" s="6" t="s">
        <v>15</v>
      </c>
      <c r="I425" s="17">
        <f t="shared" si="16"/>
        <v>3</v>
      </c>
      <c r="J425" s="18">
        <f t="shared" si="17"/>
        <v>666.96</v>
      </c>
    </row>
    <row r="426" spans="1:10" x14ac:dyDescent="0.2">
      <c r="A426" s="6">
        <v>425</v>
      </c>
      <c r="B426" s="24" t="s">
        <v>762</v>
      </c>
      <c r="C426" s="20" t="s">
        <v>744</v>
      </c>
      <c r="D426" s="21">
        <v>22729.94</v>
      </c>
      <c r="E426" s="22" t="s">
        <v>763</v>
      </c>
      <c r="F426" s="22" t="s">
        <v>752</v>
      </c>
      <c r="G426" s="29">
        <v>22729.94</v>
      </c>
      <c r="H426" s="6" t="s">
        <v>15</v>
      </c>
      <c r="I426" s="17">
        <f t="shared" si="16"/>
        <v>-22</v>
      </c>
      <c r="J426" s="18">
        <f t="shared" si="17"/>
        <v>-500058.68</v>
      </c>
    </row>
    <row r="427" spans="1:10" x14ac:dyDescent="0.2">
      <c r="A427" s="6">
        <v>426</v>
      </c>
      <c r="B427" s="24" t="s">
        <v>764</v>
      </c>
      <c r="C427" s="20" t="s">
        <v>727</v>
      </c>
      <c r="D427" s="21">
        <v>279.79000000000002</v>
      </c>
      <c r="E427" s="22" t="s">
        <v>765</v>
      </c>
      <c r="F427" s="22" t="s">
        <v>732</v>
      </c>
      <c r="G427" s="29">
        <v>279.79000000000002</v>
      </c>
      <c r="H427" s="6" t="s">
        <v>15</v>
      </c>
      <c r="I427" s="17">
        <f t="shared" si="16"/>
        <v>1</v>
      </c>
      <c r="J427" s="18">
        <f t="shared" si="17"/>
        <v>279.79000000000002</v>
      </c>
    </row>
    <row r="428" spans="1:10" x14ac:dyDescent="0.2">
      <c r="A428" s="6">
        <v>427</v>
      </c>
      <c r="B428" s="24" t="s">
        <v>766</v>
      </c>
      <c r="C428" s="20" t="s">
        <v>688</v>
      </c>
      <c r="D428" s="21">
        <v>224.43</v>
      </c>
      <c r="E428" s="22" t="s">
        <v>722</v>
      </c>
      <c r="F428" s="22" t="s">
        <v>722</v>
      </c>
      <c r="G428" s="29">
        <v>224.43</v>
      </c>
      <c r="H428" s="6" t="s">
        <v>15</v>
      </c>
      <c r="I428" s="17">
        <f t="shared" si="16"/>
        <v>0</v>
      </c>
      <c r="J428" s="18">
        <f t="shared" si="17"/>
        <v>0</v>
      </c>
    </row>
    <row r="429" spans="1:10" x14ac:dyDescent="0.2">
      <c r="A429" s="6">
        <v>428</v>
      </c>
      <c r="B429" s="24" t="s">
        <v>767</v>
      </c>
      <c r="C429" s="20" t="s">
        <v>756</v>
      </c>
      <c r="D429" s="21">
        <v>15945.01</v>
      </c>
      <c r="E429" s="22" t="s">
        <v>768</v>
      </c>
      <c r="F429" s="22" t="s">
        <v>769</v>
      </c>
      <c r="G429" s="29">
        <v>15945.01</v>
      </c>
      <c r="H429" s="6" t="s">
        <v>15</v>
      </c>
      <c r="I429" s="17">
        <f t="shared" si="16"/>
        <v>-2</v>
      </c>
      <c r="J429" s="18">
        <f t="shared" si="17"/>
        <v>-31890.02</v>
      </c>
    </row>
    <row r="430" spans="1:10" x14ac:dyDescent="0.2">
      <c r="A430" s="6">
        <v>429</v>
      </c>
      <c r="B430" s="24" t="s">
        <v>770</v>
      </c>
      <c r="C430" s="20" t="s">
        <v>771</v>
      </c>
      <c r="D430" s="21">
        <v>1674.82</v>
      </c>
      <c r="E430" s="22" t="s">
        <v>772</v>
      </c>
      <c r="F430" s="22" t="s">
        <v>745</v>
      </c>
      <c r="G430" s="29">
        <v>1410.82</v>
      </c>
      <c r="H430" s="6" t="s">
        <v>15</v>
      </c>
      <c r="I430" s="17">
        <f t="shared" si="16"/>
        <v>-19</v>
      </c>
      <c r="J430" s="18">
        <f t="shared" si="17"/>
        <v>-31821.579999999998</v>
      </c>
    </row>
    <row r="431" spans="1:10" x14ac:dyDescent="0.2">
      <c r="A431" s="6">
        <v>430</v>
      </c>
      <c r="B431" s="24" t="s">
        <v>773</v>
      </c>
      <c r="C431" s="20" t="s">
        <v>771</v>
      </c>
      <c r="D431" s="21">
        <v>13094.02</v>
      </c>
      <c r="E431" s="22" t="s">
        <v>772</v>
      </c>
      <c r="F431" s="22" t="s">
        <v>745</v>
      </c>
      <c r="G431" s="29">
        <v>11030.02</v>
      </c>
      <c r="H431" s="6" t="s">
        <v>15</v>
      </c>
      <c r="I431" s="17">
        <f t="shared" si="16"/>
        <v>-19</v>
      </c>
      <c r="J431" s="18">
        <f t="shared" si="17"/>
        <v>-248786.38</v>
      </c>
    </row>
    <row r="432" spans="1:10" x14ac:dyDescent="0.2">
      <c r="A432" s="6">
        <v>431</v>
      </c>
      <c r="B432" s="24" t="s">
        <v>774</v>
      </c>
      <c r="C432" s="20" t="s">
        <v>735</v>
      </c>
      <c r="D432" s="21">
        <v>136858.60999999999</v>
      </c>
      <c r="E432" s="22" t="s">
        <v>775</v>
      </c>
      <c r="F432" s="22" t="s">
        <v>776</v>
      </c>
      <c r="G432" s="29">
        <v>136858.60999999999</v>
      </c>
      <c r="H432" s="6" t="s">
        <v>15</v>
      </c>
      <c r="I432" s="17">
        <f t="shared" si="16"/>
        <v>-25</v>
      </c>
      <c r="J432" s="18">
        <f t="shared" si="17"/>
        <v>-3421465.2499999995</v>
      </c>
    </row>
    <row r="433" spans="1:10" x14ac:dyDescent="0.2">
      <c r="A433" s="6">
        <v>432</v>
      </c>
      <c r="B433" s="24" t="s">
        <v>777</v>
      </c>
      <c r="C433" s="20" t="s">
        <v>761</v>
      </c>
      <c r="D433" s="21">
        <v>1903.2</v>
      </c>
      <c r="E433" s="22" t="s">
        <v>778</v>
      </c>
      <c r="F433" s="22" t="s">
        <v>662</v>
      </c>
      <c r="G433" s="29">
        <v>1603.2</v>
      </c>
      <c r="H433" s="6" t="s">
        <v>15</v>
      </c>
      <c r="I433" s="17">
        <f t="shared" si="16"/>
        <v>-11</v>
      </c>
      <c r="J433" s="18">
        <f t="shared" si="17"/>
        <v>-20935.2</v>
      </c>
    </row>
    <row r="434" spans="1:10" x14ac:dyDescent="0.2">
      <c r="A434" s="6">
        <v>433</v>
      </c>
      <c r="B434" s="24" t="s">
        <v>779</v>
      </c>
      <c r="C434" s="20" t="s">
        <v>751</v>
      </c>
      <c r="D434" s="21">
        <v>1240</v>
      </c>
      <c r="E434" s="22" t="s">
        <v>780</v>
      </c>
      <c r="F434" s="22" t="s">
        <v>781</v>
      </c>
      <c r="G434" s="29">
        <v>1240</v>
      </c>
      <c r="H434" s="6" t="s">
        <v>15</v>
      </c>
      <c r="I434" s="17">
        <f t="shared" si="16"/>
        <v>1</v>
      </c>
      <c r="J434" s="18">
        <f t="shared" si="17"/>
        <v>1240</v>
      </c>
    </row>
    <row r="435" spans="1:10" x14ac:dyDescent="0.2">
      <c r="A435" s="6">
        <v>434</v>
      </c>
      <c r="B435" s="24" t="s">
        <v>782</v>
      </c>
      <c r="C435" s="20" t="s">
        <v>771</v>
      </c>
      <c r="D435" s="21">
        <v>690</v>
      </c>
      <c r="E435" s="22" t="s">
        <v>768</v>
      </c>
      <c r="F435" s="22" t="s">
        <v>769</v>
      </c>
      <c r="G435" s="29">
        <v>690</v>
      </c>
      <c r="H435" s="6" t="s">
        <v>15</v>
      </c>
      <c r="I435" s="17">
        <f t="shared" si="16"/>
        <v>-2</v>
      </c>
      <c r="J435" s="18">
        <f t="shared" si="17"/>
        <v>-1380</v>
      </c>
    </row>
    <row r="436" spans="1:10" x14ac:dyDescent="0.2">
      <c r="A436" s="6">
        <v>435</v>
      </c>
      <c r="B436" s="24" t="s">
        <v>783</v>
      </c>
      <c r="C436" s="20" t="s">
        <v>744</v>
      </c>
      <c r="D436" s="21">
        <v>751.55</v>
      </c>
      <c r="E436" s="22" t="s">
        <v>756</v>
      </c>
      <c r="F436" s="22" t="s">
        <v>781</v>
      </c>
      <c r="G436" s="29">
        <v>751.55</v>
      </c>
      <c r="H436" s="6" t="s">
        <v>15</v>
      </c>
      <c r="I436" s="17">
        <f t="shared" si="16"/>
        <v>22</v>
      </c>
      <c r="J436" s="18">
        <f t="shared" si="17"/>
        <v>16534.099999999999</v>
      </c>
    </row>
    <row r="437" spans="1:10" x14ac:dyDescent="0.2">
      <c r="A437" s="6">
        <v>436</v>
      </c>
      <c r="B437" s="24" t="s">
        <v>784</v>
      </c>
      <c r="C437" s="20" t="s">
        <v>722</v>
      </c>
      <c r="D437" s="21">
        <v>1170</v>
      </c>
      <c r="E437" s="22" t="s">
        <v>768</v>
      </c>
      <c r="F437" s="22" t="s">
        <v>769</v>
      </c>
      <c r="G437" s="29">
        <v>1170</v>
      </c>
      <c r="H437" s="6" t="s">
        <v>15</v>
      </c>
      <c r="I437" s="17">
        <f t="shared" si="16"/>
        <v>-2</v>
      </c>
      <c r="J437" s="18">
        <f t="shared" si="17"/>
        <v>-2340</v>
      </c>
    </row>
    <row r="438" spans="1:10" x14ac:dyDescent="0.2">
      <c r="A438" s="6">
        <v>437</v>
      </c>
      <c r="B438" s="24" t="s">
        <v>785</v>
      </c>
      <c r="C438" s="20" t="s">
        <v>744</v>
      </c>
      <c r="D438" s="21">
        <v>700</v>
      </c>
      <c r="E438" s="22" t="s">
        <v>768</v>
      </c>
      <c r="F438" s="22" t="s">
        <v>769</v>
      </c>
      <c r="G438" s="29">
        <v>700</v>
      </c>
      <c r="H438" s="6" t="s">
        <v>15</v>
      </c>
      <c r="I438" s="17">
        <f t="shared" si="16"/>
        <v>-2</v>
      </c>
      <c r="J438" s="18">
        <f t="shared" si="17"/>
        <v>-1400</v>
      </c>
    </row>
    <row r="439" spans="1:10" x14ac:dyDescent="0.2">
      <c r="A439" s="6">
        <v>438</v>
      </c>
      <c r="B439" s="24" t="s">
        <v>786</v>
      </c>
      <c r="C439" s="20" t="s">
        <v>435</v>
      </c>
      <c r="D439" s="21">
        <v>4683.75</v>
      </c>
      <c r="E439" s="22" t="s">
        <v>662</v>
      </c>
      <c r="F439" s="22" t="s">
        <v>662</v>
      </c>
      <c r="G439" s="29">
        <v>4683.75</v>
      </c>
      <c r="H439" s="6" t="s">
        <v>15</v>
      </c>
      <c r="I439" s="17">
        <f t="shared" si="16"/>
        <v>0</v>
      </c>
      <c r="J439" s="18">
        <f t="shared" si="17"/>
        <v>0</v>
      </c>
    </row>
    <row r="440" spans="1:10" x14ac:dyDescent="0.2">
      <c r="A440" s="6">
        <v>439</v>
      </c>
      <c r="B440" s="24" t="s">
        <v>787</v>
      </c>
      <c r="C440" s="20" t="s">
        <v>756</v>
      </c>
      <c r="D440" s="21">
        <v>3360</v>
      </c>
      <c r="E440" s="22" t="s">
        <v>768</v>
      </c>
      <c r="F440" s="22" t="s">
        <v>769</v>
      </c>
      <c r="G440" s="29">
        <v>3360</v>
      </c>
      <c r="H440" s="6" t="s">
        <v>15</v>
      </c>
      <c r="I440" s="17">
        <f t="shared" si="16"/>
        <v>-2</v>
      </c>
      <c r="J440" s="18">
        <f t="shared" si="17"/>
        <v>-6720</v>
      </c>
    </row>
    <row r="441" spans="1:10" x14ac:dyDescent="0.2">
      <c r="A441" s="6">
        <v>440</v>
      </c>
      <c r="B441" s="24" t="s">
        <v>788</v>
      </c>
      <c r="C441" s="20" t="s">
        <v>722</v>
      </c>
      <c r="D441" s="21">
        <v>330</v>
      </c>
      <c r="E441" s="22" t="s">
        <v>768</v>
      </c>
      <c r="F441" s="22" t="s">
        <v>769</v>
      </c>
      <c r="G441" s="29">
        <v>330</v>
      </c>
      <c r="H441" s="6" t="s">
        <v>15</v>
      </c>
      <c r="I441" s="17">
        <f t="shared" si="16"/>
        <v>-2</v>
      </c>
      <c r="J441" s="18">
        <f t="shared" si="17"/>
        <v>-660</v>
      </c>
    </row>
    <row r="442" spans="1:10" x14ac:dyDescent="0.2">
      <c r="A442" s="6">
        <v>441</v>
      </c>
      <c r="B442" s="24" t="s">
        <v>789</v>
      </c>
      <c r="C442" s="20" t="s">
        <v>790</v>
      </c>
      <c r="D442" s="21">
        <v>1387.5</v>
      </c>
      <c r="E442" s="22" t="s">
        <v>768</v>
      </c>
      <c r="F442" s="22" t="s">
        <v>769</v>
      </c>
      <c r="G442" s="29">
        <v>1387.5</v>
      </c>
      <c r="H442" s="6" t="s">
        <v>15</v>
      </c>
      <c r="I442" s="17">
        <f t="shared" si="16"/>
        <v>-2</v>
      </c>
      <c r="J442" s="18">
        <f t="shared" si="17"/>
        <v>-2775</v>
      </c>
    </row>
    <row r="443" spans="1:10" x14ac:dyDescent="0.2">
      <c r="A443" s="6">
        <v>442</v>
      </c>
      <c r="B443" s="24" t="s">
        <v>791</v>
      </c>
      <c r="C443" s="20" t="s">
        <v>599</v>
      </c>
      <c r="D443" s="21">
        <v>498</v>
      </c>
      <c r="E443" s="22" t="s">
        <v>713</v>
      </c>
      <c r="F443" s="22" t="s">
        <v>737</v>
      </c>
      <c r="G443" s="29">
        <v>498</v>
      </c>
      <c r="H443" s="6" t="s">
        <v>15</v>
      </c>
      <c r="I443" s="17">
        <f t="shared" si="16"/>
        <v>13</v>
      </c>
      <c r="J443" s="18">
        <f t="shared" si="17"/>
        <v>6474</v>
      </c>
    </row>
    <row r="444" spans="1:10" x14ac:dyDescent="0.2">
      <c r="A444" s="6">
        <v>443</v>
      </c>
      <c r="B444" s="24" t="s">
        <v>792</v>
      </c>
      <c r="C444" s="20" t="s">
        <v>688</v>
      </c>
      <c r="D444" s="21">
        <v>3323.4</v>
      </c>
      <c r="E444" s="22" t="s">
        <v>722</v>
      </c>
      <c r="F444" s="22" t="s">
        <v>662</v>
      </c>
      <c r="G444" s="29">
        <v>3323.4</v>
      </c>
      <c r="H444" s="6" t="s">
        <v>15</v>
      </c>
      <c r="I444" s="17">
        <f t="shared" ref="I444:I507" si="18">F444-E444</f>
        <v>22</v>
      </c>
      <c r="J444" s="18">
        <f t="shared" ref="J444:J507" si="19">I444*D444</f>
        <v>73114.8</v>
      </c>
    </row>
    <row r="445" spans="1:10" x14ac:dyDescent="0.2">
      <c r="A445" s="6">
        <v>444</v>
      </c>
      <c r="B445" s="24" t="s">
        <v>793</v>
      </c>
      <c r="C445" s="20" t="s">
        <v>771</v>
      </c>
      <c r="D445" s="21">
        <v>2492.5500000000002</v>
      </c>
      <c r="E445" s="22" t="s">
        <v>768</v>
      </c>
      <c r="F445" s="22" t="s">
        <v>662</v>
      </c>
      <c r="G445" s="29">
        <v>2492.5500000000002</v>
      </c>
      <c r="H445" s="6" t="s">
        <v>15</v>
      </c>
      <c r="I445" s="17">
        <f t="shared" si="18"/>
        <v>-9</v>
      </c>
      <c r="J445" s="18">
        <f t="shared" si="19"/>
        <v>-22432.95</v>
      </c>
    </row>
    <row r="446" spans="1:10" x14ac:dyDescent="0.2">
      <c r="A446" s="6">
        <v>445</v>
      </c>
      <c r="B446" s="24" t="s">
        <v>794</v>
      </c>
      <c r="C446" s="20" t="s">
        <v>771</v>
      </c>
      <c r="D446" s="21">
        <v>194.3</v>
      </c>
      <c r="E446" s="22" t="s">
        <v>772</v>
      </c>
      <c r="F446" s="22" t="s">
        <v>745</v>
      </c>
      <c r="G446" s="29">
        <v>194.3</v>
      </c>
      <c r="H446" s="6" t="s">
        <v>15</v>
      </c>
      <c r="I446" s="17">
        <f t="shared" si="18"/>
        <v>-19</v>
      </c>
      <c r="J446" s="18">
        <f t="shared" si="19"/>
        <v>-3691.7000000000003</v>
      </c>
    </row>
    <row r="447" spans="1:10" x14ac:dyDescent="0.2">
      <c r="A447" s="6">
        <v>446</v>
      </c>
      <c r="B447" s="24" t="s">
        <v>795</v>
      </c>
      <c r="C447" s="20" t="s">
        <v>771</v>
      </c>
      <c r="D447" s="21">
        <v>2188.6799999999998</v>
      </c>
      <c r="E447" s="22" t="s">
        <v>772</v>
      </c>
      <c r="F447" s="22" t="s">
        <v>745</v>
      </c>
      <c r="G447" s="29">
        <v>1843.68</v>
      </c>
      <c r="H447" s="6" t="s">
        <v>15</v>
      </c>
      <c r="I447" s="17">
        <f t="shared" si="18"/>
        <v>-19</v>
      </c>
      <c r="J447" s="18">
        <f t="shared" si="19"/>
        <v>-41584.92</v>
      </c>
    </row>
    <row r="448" spans="1:10" x14ac:dyDescent="0.2">
      <c r="A448" s="6">
        <v>447</v>
      </c>
      <c r="B448" s="24" t="s">
        <v>796</v>
      </c>
      <c r="C448" s="20" t="s">
        <v>771</v>
      </c>
      <c r="D448" s="21">
        <v>6513.22</v>
      </c>
      <c r="E448" s="22" t="s">
        <v>772</v>
      </c>
      <c r="F448" s="22" t="s">
        <v>745</v>
      </c>
      <c r="G448" s="29">
        <v>5649.22</v>
      </c>
      <c r="H448" s="6" t="s">
        <v>15</v>
      </c>
      <c r="I448" s="17">
        <f t="shared" si="18"/>
        <v>-19</v>
      </c>
      <c r="J448" s="18">
        <f t="shared" si="19"/>
        <v>-123751.18000000001</v>
      </c>
    </row>
    <row r="449" spans="1:10" x14ac:dyDescent="0.2">
      <c r="A449" s="6">
        <v>448</v>
      </c>
      <c r="B449" s="24" t="s">
        <v>797</v>
      </c>
      <c r="C449" s="20" t="s">
        <v>771</v>
      </c>
      <c r="D449" s="21">
        <v>32882.589999999997</v>
      </c>
      <c r="E449" s="22" t="s">
        <v>772</v>
      </c>
      <c r="F449" s="22" t="s">
        <v>745</v>
      </c>
      <c r="G449" s="29">
        <v>27699.33</v>
      </c>
      <c r="H449" s="6" t="s">
        <v>15</v>
      </c>
      <c r="I449" s="17">
        <f t="shared" si="18"/>
        <v>-19</v>
      </c>
      <c r="J449" s="18">
        <f t="shared" si="19"/>
        <v>-624769.21</v>
      </c>
    </row>
    <row r="450" spans="1:10" x14ac:dyDescent="0.2">
      <c r="A450" s="6">
        <v>449</v>
      </c>
      <c r="B450" s="24" t="s">
        <v>798</v>
      </c>
      <c r="C450" s="20" t="s">
        <v>604</v>
      </c>
      <c r="D450" s="21">
        <v>204.92</v>
      </c>
      <c r="E450" s="22">
        <v>45227</v>
      </c>
      <c r="F450" s="22" t="s">
        <v>688</v>
      </c>
      <c r="G450" s="29">
        <v>204.92</v>
      </c>
      <c r="H450" s="6" t="s">
        <v>15</v>
      </c>
      <c r="I450" s="17">
        <f t="shared" si="18"/>
        <v>3</v>
      </c>
      <c r="J450" s="18">
        <f t="shared" si="19"/>
        <v>614.76</v>
      </c>
    </row>
    <row r="451" spans="1:10" x14ac:dyDescent="0.2">
      <c r="A451" s="6">
        <v>450</v>
      </c>
      <c r="B451" s="24" t="s">
        <v>799</v>
      </c>
      <c r="C451" s="20" t="s">
        <v>729</v>
      </c>
      <c r="D451" s="21">
        <v>1979.33</v>
      </c>
      <c r="E451" s="22" t="s">
        <v>751</v>
      </c>
      <c r="F451" s="22" t="s">
        <v>737</v>
      </c>
      <c r="G451" s="29">
        <v>1667.33</v>
      </c>
      <c r="H451" s="6" t="s">
        <v>15</v>
      </c>
      <c r="I451" s="17">
        <f t="shared" si="18"/>
        <v>-21</v>
      </c>
      <c r="J451" s="18">
        <f t="shared" si="19"/>
        <v>-41565.93</v>
      </c>
    </row>
    <row r="452" spans="1:10" x14ac:dyDescent="0.2">
      <c r="A452" s="6">
        <v>451</v>
      </c>
      <c r="B452" s="24" t="s">
        <v>800</v>
      </c>
      <c r="C452" s="20" t="s">
        <v>729</v>
      </c>
      <c r="D452" s="21">
        <v>8005.83</v>
      </c>
      <c r="E452" s="22" t="s">
        <v>751</v>
      </c>
      <c r="F452" s="22" t="s">
        <v>737</v>
      </c>
      <c r="G452" s="29">
        <v>6943.83</v>
      </c>
      <c r="H452" s="6" t="s">
        <v>15</v>
      </c>
      <c r="I452" s="17">
        <f t="shared" si="18"/>
        <v>-21</v>
      </c>
      <c r="J452" s="18">
        <f t="shared" si="19"/>
        <v>-168122.43</v>
      </c>
    </row>
    <row r="453" spans="1:10" x14ac:dyDescent="0.2">
      <c r="A453" s="6">
        <v>452</v>
      </c>
      <c r="B453" s="24" t="s">
        <v>801</v>
      </c>
      <c r="C453" s="20" t="s">
        <v>729</v>
      </c>
      <c r="D453" s="21">
        <v>545.58000000000004</v>
      </c>
      <c r="E453" s="22" t="s">
        <v>751</v>
      </c>
      <c r="F453" s="22" t="s">
        <v>737</v>
      </c>
      <c r="G453" s="29">
        <v>459.58</v>
      </c>
      <c r="H453" s="6" t="s">
        <v>15</v>
      </c>
      <c r="I453" s="17">
        <f t="shared" si="18"/>
        <v>-21</v>
      </c>
      <c r="J453" s="18">
        <f t="shared" si="19"/>
        <v>-11457.18</v>
      </c>
    </row>
    <row r="454" spans="1:10" x14ac:dyDescent="0.2">
      <c r="A454" s="6">
        <v>453</v>
      </c>
      <c r="B454" s="24" t="s">
        <v>802</v>
      </c>
      <c r="C454" s="20" t="s">
        <v>729</v>
      </c>
      <c r="D454" s="21">
        <v>10547.91</v>
      </c>
      <c r="E454" s="22" t="s">
        <v>751</v>
      </c>
      <c r="F454" s="22" t="s">
        <v>737</v>
      </c>
      <c r="G454" s="29">
        <v>8885.25</v>
      </c>
      <c r="H454" s="6" t="s">
        <v>15</v>
      </c>
      <c r="I454" s="17">
        <f t="shared" si="18"/>
        <v>-21</v>
      </c>
      <c r="J454" s="18">
        <f t="shared" si="19"/>
        <v>-221506.11</v>
      </c>
    </row>
    <row r="455" spans="1:10" x14ac:dyDescent="0.2">
      <c r="A455" s="6">
        <v>454</v>
      </c>
      <c r="B455" s="24" t="s">
        <v>803</v>
      </c>
      <c r="C455" s="20" t="s">
        <v>771</v>
      </c>
      <c r="D455" s="21">
        <v>15465.7</v>
      </c>
      <c r="E455" s="22" t="s">
        <v>771</v>
      </c>
      <c r="F455" s="22" t="s">
        <v>752</v>
      </c>
      <c r="G455" s="29">
        <v>15465.7</v>
      </c>
      <c r="H455" s="6" t="s">
        <v>15</v>
      </c>
      <c r="I455" s="17">
        <f t="shared" si="18"/>
        <v>4</v>
      </c>
      <c r="J455" s="18">
        <f t="shared" si="19"/>
        <v>61862.8</v>
      </c>
    </row>
    <row r="456" spans="1:10" x14ac:dyDescent="0.2">
      <c r="A456" s="6">
        <v>455</v>
      </c>
      <c r="B456" s="24" t="s">
        <v>804</v>
      </c>
      <c r="C456" s="20" t="s">
        <v>672</v>
      </c>
      <c r="D456" s="21">
        <v>1242</v>
      </c>
      <c r="E456" s="22" t="s">
        <v>720</v>
      </c>
      <c r="F456" s="22" t="s">
        <v>667</v>
      </c>
      <c r="G456" s="29">
        <v>1242</v>
      </c>
      <c r="H456" s="6" t="s">
        <v>15</v>
      </c>
      <c r="I456" s="17">
        <f t="shared" si="18"/>
        <v>2</v>
      </c>
      <c r="J456" s="18">
        <f t="shared" si="19"/>
        <v>2484</v>
      </c>
    </row>
    <row r="457" spans="1:10" x14ac:dyDescent="0.2">
      <c r="A457" s="6">
        <v>456</v>
      </c>
      <c r="B457" s="24" t="s">
        <v>805</v>
      </c>
      <c r="C457" s="20" t="s">
        <v>683</v>
      </c>
      <c r="D457" s="21">
        <v>106299.88</v>
      </c>
      <c r="E457" s="22" t="s">
        <v>688</v>
      </c>
      <c r="F457" s="22" t="s">
        <v>677</v>
      </c>
      <c r="G457" s="29">
        <v>106299.88</v>
      </c>
      <c r="H457" s="6" t="s">
        <v>15</v>
      </c>
      <c r="I457" s="17">
        <f t="shared" si="18"/>
        <v>-26</v>
      </c>
      <c r="J457" s="18">
        <f t="shared" si="19"/>
        <v>-2763796.88</v>
      </c>
    </row>
    <row r="458" spans="1:10" x14ac:dyDescent="0.2">
      <c r="A458" s="6">
        <v>457</v>
      </c>
      <c r="B458" s="24" t="s">
        <v>806</v>
      </c>
      <c r="C458" s="20" t="s">
        <v>513</v>
      </c>
      <c r="D458" s="21">
        <v>4.5</v>
      </c>
      <c r="E458" s="22">
        <v>45236</v>
      </c>
      <c r="F458" s="22" t="s">
        <v>718</v>
      </c>
      <c r="G458" s="29">
        <v>4.5</v>
      </c>
      <c r="H458" s="6" t="s">
        <v>15</v>
      </c>
      <c r="I458" s="17">
        <f t="shared" si="18"/>
        <v>4</v>
      </c>
      <c r="J458" s="18">
        <f t="shared" si="19"/>
        <v>18</v>
      </c>
    </row>
    <row r="459" spans="1:10" x14ac:dyDescent="0.2">
      <c r="A459" s="6">
        <v>458</v>
      </c>
      <c r="B459" s="24" t="s">
        <v>807</v>
      </c>
      <c r="C459" s="20" t="s">
        <v>599</v>
      </c>
      <c r="D459" s="21">
        <v>3</v>
      </c>
      <c r="E459" s="22" t="s">
        <v>688</v>
      </c>
      <c r="F459" s="22" t="s">
        <v>699</v>
      </c>
      <c r="G459" s="29">
        <v>3</v>
      </c>
      <c r="H459" s="6" t="s">
        <v>15</v>
      </c>
      <c r="I459" s="17">
        <f t="shared" si="18"/>
        <v>3</v>
      </c>
      <c r="J459" s="18">
        <f t="shared" si="19"/>
        <v>9</v>
      </c>
    </row>
    <row r="460" spans="1:10" x14ac:dyDescent="0.2">
      <c r="A460" s="6">
        <v>459</v>
      </c>
      <c r="B460" s="24" t="s">
        <v>808</v>
      </c>
      <c r="C460" s="20" t="s">
        <v>688</v>
      </c>
      <c r="D460" s="21">
        <v>18</v>
      </c>
      <c r="E460" s="22" t="s">
        <v>722</v>
      </c>
      <c r="F460" s="22" t="s">
        <v>722</v>
      </c>
      <c r="G460" s="29">
        <v>18</v>
      </c>
      <c r="H460" s="6" t="s">
        <v>15</v>
      </c>
      <c r="I460" s="17">
        <f t="shared" si="18"/>
        <v>0</v>
      </c>
      <c r="J460" s="18">
        <f t="shared" si="19"/>
        <v>0</v>
      </c>
    </row>
    <row r="461" spans="1:10" x14ac:dyDescent="0.2">
      <c r="A461" s="6">
        <v>460</v>
      </c>
      <c r="B461" s="24" t="s">
        <v>809</v>
      </c>
      <c r="C461" s="20" t="s">
        <v>722</v>
      </c>
      <c r="D461" s="21">
        <v>3000</v>
      </c>
      <c r="E461" s="22" t="s">
        <v>768</v>
      </c>
      <c r="F461" s="22" t="s">
        <v>776</v>
      </c>
      <c r="G461" s="29">
        <v>3000</v>
      </c>
      <c r="H461" s="6" t="s">
        <v>15</v>
      </c>
      <c r="I461" s="17">
        <f t="shared" si="18"/>
        <v>-13</v>
      </c>
      <c r="J461" s="18">
        <f t="shared" si="19"/>
        <v>-39000</v>
      </c>
    </row>
    <row r="462" spans="1:10" x14ac:dyDescent="0.2">
      <c r="A462" s="6">
        <v>461</v>
      </c>
      <c r="B462" s="24" t="s">
        <v>810</v>
      </c>
      <c r="C462" s="20" t="s">
        <v>604</v>
      </c>
      <c r="D462" s="21">
        <v>15513.64</v>
      </c>
      <c r="E462" s="22" t="s">
        <v>688</v>
      </c>
      <c r="F462" s="22" t="s">
        <v>699</v>
      </c>
      <c r="G462" s="29">
        <v>15513.64</v>
      </c>
      <c r="H462" s="6" t="s">
        <v>15</v>
      </c>
      <c r="I462" s="17">
        <f t="shared" si="18"/>
        <v>3</v>
      </c>
      <c r="J462" s="18">
        <f t="shared" si="19"/>
        <v>46540.92</v>
      </c>
    </row>
    <row r="463" spans="1:10" x14ac:dyDescent="0.2">
      <c r="A463" s="6">
        <v>462</v>
      </c>
      <c r="B463" s="24" t="s">
        <v>811</v>
      </c>
      <c r="C463" s="20" t="s">
        <v>608</v>
      </c>
      <c r="D463" s="21">
        <v>20.58</v>
      </c>
      <c r="E463" s="22" t="s">
        <v>686</v>
      </c>
      <c r="F463" s="22" t="s">
        <v>688</v>
      </c>
      <c r="G463" s="29">
        <v>20.58</v>
      </c>
      <c r="H463" s="6" t="s">
        <v>15</v>
      </c>
      <c r="I463" s="17">
        <f t="shared" si="18"/>
        <v>21</v>
      </c>
      <c r="J463" s="18">
        <f t="shared" si="19"/>
        <v>432.17999999999995</v>
      </c>
    </row>
    <row r="464" spans="1:10" x14ac:dyDescent="0.2">
      <c r="A464" s="6">
        <v>463</v>
      </c>
      <c r="B464" s="24" t="s">
        <v>812</v>
      </c>
      <c r="C464" s="20" t="s">
        <v>605</v>
      </c>
      <c r="D464" s="21">
        <v>2000</v>
      </c>
      <c r="E464" s="22" t="s">
        <v>675</v>
      </c>
      <c r="F464" s="22" t="s">
        <v>675</v>
      </c>
      <c r="G464" s="29">
        <v>2000</v>
      </c>
      <c r="H464" s="6" t="s">
        <v>15</v>
      </c>
      <c r="I464" s="17">
        <f t="shared" si="18"/>
        <v>0</v>
      </c>
      <c r="J464" s="18">
        <f t="shared" si="19"/>
        <v>0</v>
      </c>
    </row>
    <row r="465" spans="1:10" x14ac:dyDescent="0.2">
      <c r="A465" s="6">
        <v>464</v>
      </c>
      <c r="B465" s="24" t="s">
        <v>813</v>
      </c>
      <c r="C465" s="20" t="s">
        <v>667</v>
      </c>
      <c r="D465" s="21">
        <v>380</v>
      </c>
      <c r="E465" s="22" t="s">
        <v>780</v>
      </c>
      <c r="F465" s="22" t="s">
        <v>781</v>
      </c>
      <c r="G465" s="29">
        <v>380</v>
      </c>
      <c r="H465" s="6" t="s">
        <v>15</v>
      </c>
      <c r="I465" s="17">
        <f t="shared" si="18"/>
        <v>1</v>
      </c>
      <c r="J465" s="18">
        <f t="shared" si="19"/>
        <v>380</v>
      </c>
    </row>
    <row r="466" spans="1:10" x14ac:dyDescent="0.2">
      <c r="A466" s="6">
        <v>465</v>
      </c>
      <c r="B466" s="24" t="s">
        <v>814</v>
      </c>
      <c r="C466" s="20" t="s">
        <v>756</v>
      </c>
      <c r="D466" s="21">
        <v>2183</v>
      </c>
      <c r="E466" s="22" t="s">
        <v>769</v>
      </c>
      <c r="F466" s="22" t="s">
        <v>752</v>
      </c>
      <c r="G466" s="29">
        <v>1883</v>
      </c>
      <c r="H466" s="6" t="s">
        <v>15</v>
      </c>
      <c r="I466" s="17">
        <f t="shared" si="18"/>
        <v>-24</v>
      </c>
      <c r="J466" s="18">
        <f t="shared" si="19"/>
        <v>-52392</v>
      </c>
    </row>
    <row r="467" spans="1:10" x14ac:dyDescent="0.2">
      <c r="A467" s="6">
        <v>466</v>
      </c>
      <c r="B467" s="24" t="s">
        <v>815</v>
      </c>
      <c r="C467" s="20" t="s">
        <v>604</v>
      </c>
      <c r="D467" s="21">
        <v>3707.31</v>
      </c>
      <c r="E467" s="22" t="s">
        <v>688</v>
      </c>
      <c r="F467" s="22" t="s">
        <v>693</v>
      </c>
      <c r="G467" s="29">
        <v>3707.31</v>
      </c>
      <c r="H467" s="6" t="s">
        <v>15</v>
      </c>
      <c r="I467" s="17">
        <f t="shared" si="18"/>
        <v>-7</v>
      </c>
      <c r="J467" s="18">
        <f t="shared" si="19"/>
        <v>-25951.17</v>
      </c>
    </row>
    <row r="468" spans="1:10" x14ac:dyDescent="0.2">
      <c r="A468" s="6">
        <v>467</v>
      </c>
      <c r="B468" s="24" t="s">
        <v>816</v>
      </c>
      <c r="C468" s="20" t="s">
        <v>619</v>
      </c>
      <c r="D468" s="21">
        <v>112.38</v>
      </c>
      <c r="E468" s="22">
        <v>45230</v>
      </c>
      <c r="F468" s="22" t="s">
        <v>699</v>
      </c>
      <c r="G468" s="29">
        <v>112.38</v>
      </c>
      <c r="H468" s="6" t="s">
        <v>15</v>
      </c>
      <c r="I468" s="17">
        <f t="shared" si="18"/>
        <v>3</v>
      </c>
      <c r="J468" s="18">
        <f t="shared" si="19"/>
        <v>337.14</v>
      </c>
    </row>
    <row r="469" spans="1:10" x14ac:dyDescent="0.2">
      <c r="A469" s="6">
        <v>468</v>
      </c>
      <c r="B469" s="24" t="s">
        <v>817</v>
      </c>
      <c r="C469" s="20" t="s">
        <v>547</v>
      </c>
      <c r="D469" s="21">
        <v>678.52</v>
      </c>
      <c r="E469" s="22" t="s">
        <v>675</v>
      </c>
      <c r="F469" s="22" t="s">
        <v>677</v>
      </c>
      <c r="G469" s="29">
        <v>678.52</v>
      </c>
      <c r="H469" s="6" t="s">
        <v>15</v>
      </c>
      <c r="I469" s="17">
        <f t="shared" si="18"/>
        <v>-14</v>
      </c>
      <c r="J469" s="18">
        <f t="shared" si="19"/>
        <v>-9499.2799999999988</v>
      </c>
    </row>
    <row r="470" spans="1:10" x14ac:dyDescent="0.2">
      <c r="A470" s="6">
        <v>469</v>
      </c>
      <c r="B470" s="24" t="s">
        <v>818</v>
      </c>
      <c r="C470" s="20" t="s">
        <v>688</v>
      </c>
      <c r="D470" s="21">
        <v>61.47</v>
      </c>
      <c r="E470" s="22" t="s">
        <v>819</v>
      </c>
      <c r="F470" s="22" t="s">
        <v>737</v>
      </c>
      <c r="G470" s="29">
        <v>61.47</v>
      </c>
      <c r="H470" s="6" t="s">
        <v>15</v>
      </c>
      <c r="I470" s="17">
        <f t="shared" si="18"/>
        <v>11</v>
      </c>
      <c r="J470" s="18">
        <f t="shared" si="19"/>
        <v>676.17</v>
      </c>
    </row>
    <row r="471" spans="1:10" x14ac:dyDescent="0.2">
      <c r="A471" s="6">
        <v>470</v>
      </c>
      <c r="B471" s="24" t="s">
        <v>820</v>
      </c>
      <c r="C471" s="20" t="s">
        <v>599</v>
      </c>
      <c r="D471" s="21">
        <v>1156.92</v>
      </c>
      <c r="E471" s="22" t="s">
        <v>688</v>
      </c>
      <c r="F471" s="22" t="s">
        <v>737</v>
      </c>
      <c r="G471" s="29">
        <v>1156.92</v>
      </c>
      <c r="H471" s="6" t="s">
        <v>15</v>
      </c>
      <c r="I471" s="17">
        <f t="shared" si="18"/>
        <v>24</v>
      </c>
      <c r="J471" s="18">
        <f t="shared" si="19"/>
        <v>27766.080000000002</v>
      </c>
    </row>
    <row r="472" spans="1:10" x14ac:dyDescent="0.2">
      <c r="A472" s="6">
        <v>471</v>
      </c>
      <c r="B472" s="24" t="s">
        <v>821</v>
      </c>
      <c r="C472" s="20" t="s">
        <v>722</v>
      </c>
      <c r="D472" s="21">
        <v>1504.25</v>
      </c>
      <c r="E472" s="22" t="s">
        <v>822</v>
      </c>
      <c r="F472" s="22" t="s">
        <v>769</v>
      </c>
      <c r="G472" s="29">
        <v>1504.25</v>
      </c>
      <c r="H472" s="6" t="s">
        <v>15</v>
      </c>
      <c r="I472" s="17">
        <f t="shared" si="18"/>
        <v>-1</v>
      </c>
      <c r="J472" s="18">
        <f t="shared" si="19"/>
        <v>-1504.25</v>
      </c>
    </row>
    <row r="473" spans="1:10" x14ac:dyDescent="0.2">
      <c r="A473" s="6">
        <v>472</v>
      </c>
      <c r="B473" s="24" t="s">
        <v>823</v>
      </c>
      <c r="C473" s="20" t="s">
        <v>577</v>
      </c>
      <c r="D473" s="21">
        <v>81510.22</v>
      </c>
      <c r="E473" s="22" t="s">
        <v>657</v>
      </c>
      <c r="F473" s="22" t="s">
        <v>683</v>
      </c>
      <c r="G473" s="29">
        <v>81510.22</v>
      </c>
      <c r="H473" s="6" t="s">
        <v>15</v>
      </c>
      <c r="I473" s="17">
        <f t="shared" si="18"/>
        <v>-5</v>
      </c>
      <c r="J473" s="18">
        <f t="shared" si="19"/>
        <v>-407551.1</v>
      </c>
    </row>
    <row r="474" spans="1:10" x14ac:dyDescent="0.2">
      <c r="A474" s="6">
        <v>473</v>
      </c>
      <c r="B474" s="24" t="s">
        <v>824</v>
      </c>
      <c r="C474" s="20" t="s">
        <v>690</v>
      </c>
      <c r="D474" s="21">
        <v>146123.43</v>
      </c>
      <c r="E474" s="22">
        <v>45235</v>
      </c>
      <c r="F474" s="22" t="s">
        <v>715</v>
      </c>
      <c r="G474" s="29">
        <v>4216.8999999999996</v>
      </c>
      <c r="H474" s="6" t="s">
        <v>15</v>
      </c>
      <c r="I474" s="17">
        <f t="shared" si="18"/>
        <v>2</v>
      </c>
      <c r="J474" s="18">
        <f t="shared" si="19"/>
        <v>292246.86</v>
      </c>
    </row>
    <row r="475" spans="1:10" x14ac:dyDescent="0.2">
      <c r="A475" s="6">
        <v>474</v>
      </c>
      <c r="B475" s="24" t="s">
        <v>825</v>
      </c>
      <c r="C475" s="20" t="s">
        <v>664</v>
      </c>
      <c r="D475" s="21">
        <v>19356.23</v>
      </c>
      <c r="E475" s="22" t="s">
        <v>662</v>
      </c>
      <c r="F475" s="22" t="s">
        <v>662</v>
      </c>
      <c r="G475" s="29">
        <v>19356.23</v>
      </c>
      <c r="H475" s="6" t="s">
        <v>15</v>
      </c>
      <c r="I475" s="17">
        <f t="shared" si="18"/>
        <v>0</v>
      </c>
      <c r="J475" s="18">
        <f t="shared" si="19"/>
        <v>0</v>
      </c>
    </row>
    <row r="476" spans="1:10" x14ac:dyDescent="0.2">
      <c r="A476" s="6">
        <v>475</v>
      </c>
      <c r="B476" s="24" t="s">
        <v>826</v>
      </c>
      <c r="C476" s="20" t="s">
        <v>496</v>
      </c>
      <c r="D476" s="21">
        <v>72171.509999999995</v>
      </c>
      <c r="E476" s="22" t="s">
        <v>662</v>
      </c>
      <c r="F476" s="22" t="s">
        <v>662</v>
      </c>
      <c r="G476" s="29">
        <v>72171.509999999995</v>
      </c>
      <c r="H476" s="6" t="s">
        <v>15</v>
      </c>
      <c r="I476" s="17">
        <f t="shared" si="18"/>
        <v>0</v>
      </c>
      <c r="J476" s="18">
        <f t="shared" si="19"/>
        <v>0</v>
      </c>
    </row>
    <row r="477" spans="1:10" x14ac:dyDescent="0.2">
      <c r="A477" s="6">
        <v>476</v>
      </c>
      <c r="B477" s="24" t="s">
        <v>827</v>
      </c>
      <c r="C477" s="20" t="s">
        <v>377</v>
      </c>
      <c r="D477" s="21">
        <v>43984.92</v>
      </c>
      <c r="E477" s="22" t="s">
        <v>662</v>
      </c>
      <c r="F477" s="22" t="s">
        <v>662</v>
      </c>
      <c r="G477" s="29">
        <v>43984.92</v>
      </c>
      <c r="H477" s="6" t="s">
        <v>15</v>
      </c>
      <c r="I477" s="17">
        <f t="shared" si="18"/>
        <v>0</v>
      </c>
      <c r="J477" s="18">
        <f t="shared" si="19"/>
        <v>0</v>
      </c>
    </row>
    <row r="478" spans="1:10" x14ac:dyDescent="0.2">
      <c r="A478" s="6">
        <v>477</v>
      </c>
      <c r="B478" s="24" t="s">
        <v>828</v>
      </c>
      <c r="C478" s="20" t="s">
        <v>718</v>
      </c>
      <c r="D478" s="21">
        <v>1555.82</v>
      </c>
      <c r="E478" s="22" t="s">
        <v>732</v>
      </c>
      <c r="F478" s="22" t="s">
        <v>829</v>
      </c>
      <c r="G478" s="29">
        <v>1555.82</v>
      </c>
      <c r="H478" s="6" t="s">
        <v>15</v>
      </c>
      <c r="I478" s="17">
        <f t="shared" si="18"/>
        <v>3</v>
      </c>
      <c r="J478" s="18">
        <f t="shared" si="19"/>
        <v>4667.46</v>
      </c>
    </row>
    <row r="479" spans="1:10" x14ac:dyDescent="0.2">
      <c r="A479" s="6">
        <v>478</v>
      </c>
      <c r="B479" s="24" t="s">
        <v>830</v>
      </c>
      <c r="C479" s="20" t="s">
        <v>570</v>
      </c>
      <c r="D479" s="21">
        <v>300</v>
      </c>
      <c r="E479" s="22" t="s">
        <v>688</v>
      </c>
      <c r="F479" s="22" t="s">
        <v>699</v>
      </c>
      <c r="G479" s="29">
        <v>300</v>
      </c>
      <c r="H479" s="6" t="s">
        <v>15</v>
      </c>
      <c r="I479" s="17">
        <f t="shared" si="18"/>
        <v>3</v>
      </c>
      <c r="J479" s="18">
        <f t="shared" si="19"/>
        <v>900</v>
      </c>
    </row>
    <row r="480" spans="1:10" x14ac:dyDescent="0.2">
      <c r="A480" s="6">
        <v>479</v>
      </c>
      <c r="B480" s="24" t="s">
        <v>831</v>
      </c>
      <c r="C480" s="20" t="s">
        <v>698</v>
      </c>
      <c r="D480" s="21">
        <v>750</v>
      </c>
      <c r="E480" s="22" t="s">
        <v>688</v>
      </c>
      <c r="F480" s="22" t="s">
        <v>699</v>
      </c>
      <c r="G480" s="29">
        <v>750</v>
      </c>
      <c r="H480" s="6" t="s">
        <v>15</v>
      </c>
      <c r="I480" s="17">
        <f t="shared" si="18"/>
        <v>3</v>
      </c>
      <c r="J480" s="18">
        <f t="shared" si="19"/>
        <v>2250</v>
      </c>
    </row>
    <row r="481" spans="1:10" x14ac:dyDescent="0.2">
      <c r="A481" s="6">
        <v>480</v>
      </c>
      <c r="B481" s="24" t="s">
        <v>832</v>
      </c>
      <c r="C481" s="20" t="s">
        <v>717</v>
      </c>
      <c r="D481" s="21">
        <v>300</v>
      </c>
      <c r="E481" s="22" t="s">
        <v>765</v>
      </c>
      <c r="F481" s="22" t="s">
        <v>732</v>
      </c>
      <c r="G481" s="29">
        <v>300</v>
      </c>
      <c r="H481" s="6" t="s">
        <v>15</v>
      </c>
      <c r="I481" s="17">
        <f t="shared" si="18"/>
        <v>1</v>
      </c>
      <c r="J481" s="18">
        <f t="shared" si="19"/>
        <v>300</v>
      </c>
    </row>
    <row r="482" spans="1:10" x14ac:dyDescent="0.2">
      <c r="A482" s="6">
        <v>481</v>
      </c>
      <c r="B482" s="24" t="s">
        <v>833</v>
      </c>
      <c r="C482" s="20" t="s">
        <v>641</v>
      </c>
      <c r="D482" s="21">
        <v>115.4</v>
      </c>
      <c r="E482" s="22" t="s">
        <v>729</v>
      </c>
      <c r="F482" s="22" t="s">
        <v>754</v>
      </c>
      <c r="G482" s="29">
        <v>115.4</v>
      </c>
      <c r="H482" s="6" t="s">
        <v>15</v>
      </c>
      <c r="I482" s="17">
        <f t="shared" si="18"/>
        <v>2</v>
      </c>
      <c r="J482" s="18">
        <f t="shared" si="19"/>
        <v>230.8</v>
      </c>
    </row>
    <row r="483" spans="1:10" x14ac:dyDescent="0.2">
      <c r="A483" s="6">
        <v>482</v>
      </c>
      <c r="B483" s="24" t="s">
        <v>834</v>
      </c>
      <c r="C483" s="20" t="s">
        <v>819</v>
      </c>
      <c r="D483" s="21">
        <v>1318.07</v>
      </c>
      <c r="E483" s="22" t="s">
        <v>720</v>
      </c>
      <c r="F483" s="22" t="s">
        <v>667</v>
      </c>
      <c r="G483" s="29">
        <v>1318.07</v>
      </c>
      <c r="H483" s="6" t="s">
        <v>15</v>
      </c>
      <c r="I483" s="17">
        <f t="shared" si="18"/>
        <v>2</v>
      </c>
      <c r="J483" s="18">
        <f t="shared" si="19"/>
        <v>2636.14</v>
      </c>
    </row>
    <row r="484" spans="1:10" x14ac:dyDescent="0.2">
      <c r="A484" s="6">
        <v>483</v>
      </c>
      <c r="B484" s="24" t="s">
        <v>835</v>
      </c>
      <c r="C484" s="20" t="s">
        <v>688</v>
      </c>
      <c r="D484" s="21">
        <v>500</v>
      </c>
      <c r="E484" s="22" t="s">
        <v>722</v>
      </c>
      <c r="F484" s="22" t="s">
        <v>722</v>
      </c>
      <c r="G484" s="29">
        <v>500</v>
      </c>
      <c r="H484" s="6" t="s">
        <v>15</v>
      </c>
      <c r="I484" s="17">
        <f t="shared" si="18"/>
        <v>0</v>
      </c>
      <c r="J484" s="18">
        <f t="shared" si="19"/>
        <v>0</v>
      </c>
    </row>
    <row r="485" spans="1:10" x14ac:dyDescent="0.2">
      <c r="A485" s="6">
        <v>484</v>
      </c>
      <c r="B485" s="24" t="s">
        <v>836</v>
      </c>
      <c r="C485" s="20" t="s">
        <v>599</v>
      </c>
      <c r="D485" s="21">
        <v>570</v>
      </c>
      <c r="E485" s="22">
        <v>45232</v>
      </c>
      <c r="F485" s="22" t="s">
        <v>718</v>
      </c>
      <c r="G485" s="29">
        <v>570</v>
      </c>
      <c r="H485" s="6" t="s">
        <v>15</v>
      </c>
      <c r="I485" s="17">
        <f t="shared" si="18"/>
        <v>8</v>
      </c>
      <c r="J485" s="18">
        <f t="shared" si="19"/>
        <v>4560</v>
      </c>
    </row>
    <row r="486" spans="1:10" x14ac:dyDescent="0.2">
      <c r="A486" s="6">
        <v>485</v>
      </c>
      <c r="B486" s="24" t="s">
        <v>837</v>
      </c>
      <c r="C486" s="20" t="s">
        <v>688</v>
      </c>
      <c r="D486" s="21">
        <v>396</v>
      </c>
      <c r="E486" s="22" t="s">
        <v>722</v>
      </c>
      <c r="F486" s="22" t="s">
        <v>722</v>
      </c>
      <c r="G486" s="29">
        <v>396</v>
      </c>
      <c r="H486" s="6" t="s">
        <v>15</v>
      </c>
      <c r="I486" s="17">
        <f t="shared" si="18"/>
        <v>0</v>
      </c>
      <c r="J486" s="18">
        <f t="shared" si="19"/>
        <v>0</v>
      </c>
    </row>
    <row r="487" spans="1:10" x14ac:dyDescent="0.2">
      <c r="A487" s="6">
        <v>486</v>
      </c>
      <c r="B487" s="24" t="s">
        <v>838</v>
      </c>
      <c r="C487" s="20" t="s">
        <v>744</v>
      </c>
      <c r="D487" s="21">
        <v>119</v>
      </c>
      <c r="E487" s="22" t="s">
        <v>763</v>
      </c>
      <c r="F487" s="22" t="s">
        <v>752</v>
      </c>
      <c r="G487" s="29">
        <v>119</v>
      </c>
      <c r="H487" s="6" t="s">
        <v>15</v>
      </c>
      <c r="I487" s="17">
        <f t="shared" si="18"/>
        <v>-22</v>
      </c>
      <c r="J487" s="18">
        <f t="shared" si="19"/>
        <v>-2618</v>
      </c>
    </row>
    <row r="488" spans="1:10" x14ac:dyDescent="0.2">
      <c r="A488" s="6">
        <v>487</v>
      </c>
      <c r="B488" s="24" t="s">
        <v>839</v>
      </c>
      <c r="C488" s="20" t="s">
        <v>604</v>
      </c>
      <c r="D488" s="21">
        <v>10580.12</v>
      </c>
      <c r="E488" s="22" t="s">
        <v>688</v>
      </c>
      <c r="F488" s="22" t="s">
        <v>699</v>
      </c>
      <c r="G488" s="29">
        <v>10580.12</v>
      </c>
      <c r="H488" s="6" t="s">
        <v>15</v>
      </c>
      <c r="I488" s="17">
        <f t="shared" si="18"/>
        <v>3</v>
      </c>
      <c r="J488" s="18">
        <f t="shared" si="19"/>
        <v>31740.36</v>
      </c>
    </row>
    <row r="489" spans="1:10" x14ac:dyDescent="0.2">
      <c r="A489" s="6">
        <v>488</v>
      </c>
      <c r="B489" s="24" t="s">
        <v>840</v>
      </c>
      <c r="C489" s="20" t="s">
        <v>756</v>
      </c>
      <c r="D489" s="21">
        <v>10861.51</v>
      </c>
      <c r="E489" s="22" t="s">
        <v>768</v>
      </c>
      <c r="F489" s="22" t="s">
        <v>769</v>
      </c>
      <c r="G489" s="29">
        <v>10861.51</v>
      </c>
      <c r="H489" s="6" t="s">
        <v>15</v>
      </c>
      <c r="I489" s="17">
        <f t="shared" si="18"/>
        <v>-2</v>
      </c>
      <c r="J489" s="18">
        <f t="shared" si="19"/>
        <v>-21723.02</v>
      </c>
    </row>
    <row r="490" spans="1:10" x14ac:dyDescent="0.2">
      <c r="A490" s="6">
        <v>489</v>
      </c>
      <c r="B490" s="24" t="s">
        <v>841</v>
      </c>
      <c r="C490" s="20" t="s">
        <v>842</v>
      </c>
      <c r="D490" s="21">
        <v>690</v>
      </c>
      <c r="E490" s="22">
        <v>45230</v>
      </c>
      <c r="F490" s="22" t="s">
        <v>699</v>
      </c>
      <c r="G490" s="29">
        <v>690</v>
      </c>
      <c r="H490" s="6" t="s">
        <v>15</v>
      </c>
      <c r="I490" s="17">
        <f t="shared" si="18"/>
        <v>3</v>
      </c>
      <c r="J490" s="18">
        <f t="shared" si="19"/>
        <v>2070</v>
      </c>
    </row>
    <row r="491" spans="1:10" x14ac:dyDescent="0.2">
      <c r="A491" s="6">
        <v>490</v>
      </c>
      <c r="B491" s="24" t="s">
        <v>843</v>
      </c>
      <c r="C491" s="20" t="s">
        <v>693</v>
      </c>
      <c r="D491" s="21">
        <v>15000.01</v>
      </c>
      <c r="E491" s="22" t="s">
        <v>693</v>
      </c>
      <c r="F491" s="22" t="s">
        <v>706</v>
      </c>
      <c r="G491" s="29">
        <v>12540.99</v>
      </c>
      <c r="H491" s="6" t="s">
        <v>15</v>
      </c>
      <c r="I491" s="17">
        <f t="shared" si="18"/>
        <v>3</v>
      </c>
      <c r="J491" s="18">
        <f t="shared" si="19"/>
        <v>45000.03</v>
      </c>
    </row>
    <row r="492" spans="1:10" x14ac:dyDescent="0.2">
      <c r="A492" s="6">
        <v>491</v>
      </c>
      <c r="B492" s="24" t="s">
        <v>844</v>
      </c>
      <c r="C492" s="20" t="s">
        <v>722</v>
      </c>
      <c r="D492" s="21">
        <v>140</v>
      </c>
      <c r="E492" s="22" t="s">
        <v>768</v>
      </c>
      <c r="F492" s="22" t="s">
        <v>769</v>
      </c>
      <c r="G492" s="29">
        <v>140</v>
      </c>
      <c r="H492" s="6" t="s">
        <v>15</v>
      </c>
      <c r="I492" s="17">
        <f t="shared" si="18"/>
        <v>-2</v>
      </c>
      <c r="J492" s="18">
        <f t="shared" si="19"/>
        <v>-280</v>
      </c>
    </row>
    <row r="493" spans="1:10" x14ac:dyDescent="0.2">
      <c r="A493" s="6">
        <v>492</v>
      </c>
      <c r="B493" s="24" t="s">
        <v>845</v>
      </c>
      <c r="C493" s="20" t="s">
        <v>513</v>
      </c>
      <c r="D493" s="21">
        <v>4732.09</v>
      </c>
      <c r="E493" s="22" t="s">
        <v>698</v>
      </c>
      <c r="F493" s="22" t="s">
        <v>677</v>
      </c>
      <c r="G493" s="29">
        <v>4732.09</v>
      </c>
      <c r="H493" s="6" t="s">
        <v>15</v>
      </c>
      <c r="I493" s="17">
        <f t="shared" si="18"/>
        <v>32</v>
      </c>
      <c r="J493" s="18">
        <f t="shared" si="19"/>
        <v>151426.88</v>
      </c>
    </row>
    <row r="494" spans="1:10" x14ac:dyDescent="0.2">
      <c r="A494" s="6">
        <v>493</v>
      </c>
      <c r="B494" s="24" t="s">
        <v>846</v>
      </c>
      <c r="C494" s="20" t="s">
        <v>547</v>
      </c>
      <c r="D494" s="21">
        <v>328.13</v>
      </c>
      <c r="E494" s="22" t="s">
        <v>675</v>
      </c>
      <c r="F494" s="22" t="s">
        <v>677</v>
      </c>
      <c r="G494" s="29">
        <v>328.13</v>
      </c>
      <c r="H494" s="6" t="s">
        <v>15</v>
      </c>
      <c r="I494" s="17">
        <f t="shared" si="18"/>
        <v>-14</v>
      </c>
      <c r="J494" s="18">
        <f t="shared" si="19"/>
        <v>-4593.82</v>
      </c>
    </row>
    <row r="495" spans="1:10" x14ac:dyDescent="0.2">
      <c r="A495" s="6">
        <v>494</v>
      </c>
      <c r="B495" s="24" t="s">
        <v>847</v>
      </c>
      <c r="C495" s="20" t="s">
        <v>599</v>
      </c>
      <c r="D495" s="21">
        <v>124.56</v>
      </c>
      <c r="E495" s="22">
        <v>45235</v>
      </c>
      <c r="F495" s="22" t="s">
        <v>737</v>
      </c>
      <c r="G495" s="29">
        <v>124.56</v>
      </c>
      <c r="H495" s="6" t="s">
        <v>15</v>
      </c>
      <c r="I495" s="17">
        <f t="shared" si="18"/>
        <v>19</v>
      </c>
      <c r="J495" s="18">
        <f t="shared" si="19"/>
        <v>2366.64</v>
      </c>
    </row>
    <row r="496" spans="1:10" x14ac:dyDescent="0.2">
      <c r="A496" s="6">
        <v>495</v>
      </c>
      <c r="B496" s="24" t="s">
        <v>848</v>
      </c>
      <c r="C496" s="20" t="s">
        <v>599</v>
      </c>
      <c r="D496" s="21">
        <v>664.93</v>
      </c>
      <c r="E496" s="22" t="s">
        <v>740</v>
      </c>
      <c r="F496" s="22" t="s">
        <v>737</v>
      </c>
      <c r="G496" s="29">
        <v>664.93</v>
      </c>
      <c r="H496" s="6" t="s">
        <v>15</v>
      </c>
      <c r="I496" s="17">
        <f t="shared" si="18"/>
        <v>-9</v>
      </c>
      <c r="J496" s="18">
        <f t="shared" si="19"/>
        <v>-5984.37</v>
      </c>
    </row>
    <row r="497" spans="1:10" x14ac:dyDescent="0.2">
      <c r="A497" s="6">
        <v>496</v>
      </c>
      <c r="B497" s="24" t="s">
        <v>849</v>
      </c>
      <c r="C497" s="20" t="s">
        <v>547</v>
      </c>
      <c r="D497" s="21">
        <v>15750</v>
      </c>
      <c r="E497" s="22" t="s">
        <v>683</v>
      </c>
      <c r="F497" s="22" t="s">
        <v>683</v>
      </c>
      <c r="G497" s="29">
        <v>15750</v>
      </c>
      <c r="H497" s="6" t="s">
        <v>15</v>
      </c>
      <c r="I497" s="17">
        <f t="shared" si="18"/>
        <v>0</v>
      </c>
      <c r="J497" s="18">
        <f t="shared" si="19"/>
        <v>0</v>
      </c>
    </row>
    <row r="498" spans="1:10" x14ac:dyDescent="0.2">
      <c r="A498" s="6">
        <v>497</v>
      </c>
      <c r="B498" s="24" t="s">
        <v>850</v>
      </c>
      <c r="C498" s="20" t="s">
        <v>688</v>
      </c>
      <c r="D498" s="21">
        <v>1504.25</v>
      </c>
      <c r="E498" s="22" t="s">
        <v>722</v>
      </c>
      <c r="F498" s="22" t="s">
        <v>722</v>
      </c>
      <c r="G498" s="29">
        <v>1504.25</v>
      </c>
      <c r="H498" s="6" t="s">
        <v>15</v>
      </c>
      <c r="I498" s="17">
        <f t="shared" si="18"/>
        <v>0</v>
      </c>
      <c r="J498" s="18">
        <f t="shared" si="19"/>
        <v>0</v>
      </c>
    </row>
    <row r="499" spans="1:10" x14ac:dyDescent="0.2">
      <c r="A499" s="6">
        <v>498</v>
      </c>
      <c r="B499" s="24" t="s">
        <v>851</v>
      </c>
      <c r="C499" s="20" t="s">
        <v>690</v>
      </c>
      <c r="D499" s="21">
        <v>30708.66</v>
      </c>
      <c r="E499" s="22" t="s">
        <v>688</v>
      </c>
      <c r="F499" s="22" t="s">
        <v>675</v>
      </c>
      <c r="G499" s="29">
        <v>30708.66</v>
      </c>
      <c r="H499" s="6" t="s">
        <v>15</v>
      </c>
      <c r="I499" s="17">
        <f t="shared" si="18"/>
        <v>-12</v>
      </c>
      <c r="J499" s="18">
        <f t="shared" si="19"/>
        <v>-368503.92</v>
      </c>
    </row>
    <row r="500" spans="1:10" x14ac:dyDescent="0.2">
      <c r="A500" s="6">
        <v>499</v>
      </c>
      <c r="B500" s="24" t="s">
        <v>852</v>
      </c>
      <c r="C500" s="20" t="s">
        <v>683</v>
      </c>
      <c r="D500" s="21">
        <v>5556</v>
      </c>
      <c r="E500" s="22" t="s">
        <v>760</v>
      </c>
      <c r="F500" s="22" t="s">
        <v>677</v>
      </c>
      <c r="G500" s="29">
        <v>4444.8</v>
      </c>
      <c r="H500" s="6" t="s">
        <v>15</v>
      </c>
      <c r="I500" s="17">
        <f t="shared" si="18"/>
        <v>-28</v>
      </c>
      <c r="J500" s="18">
        <f t="shared" si="19"/>
        <v>-155568</v>
      </c>
    </row>
    <row r="501" spans="1:10" x14ac:dyDescent="0.2">
      <c r="A501" s="6">
        <v>500</v>
      </c>
      <c r="B501" s="24" t="s">
        <v>853</v>
      </c>
      <c r="C501" s="20" t="s">
        <v>252</v>
      </c>
      <c r="D501" s="21">
        <v>1593.07</v>
      </c>
      <c r="E501" s="22">
        <v>45222</v>
      </c>
      <c r="F501" s="22" t="s">
        <v>693</v>
      </c>
      <c r="G501" s="29">
        <v>1593.07</v>
      </c>
      <c r="H501" s="6" t="s">
        <v>15</v>
      </c>
      <c r="I501" s="17">
        <f t="shared" si="18"/>
        <v>1</v>
      </c>
      <c r="J501" s="18">
        <f t="shared" si="19"/>
        <v>1593.07</v>
      </c>
    </row>
    <row r="502" spans="1:10" x14ac:dyDescent="0.2">
      <c r="A502" s="6">
        <v>501</v>
      </c>
      <c r="B502" s="24" t="s">
        <v>854</v>
      </c>
      <c r="C502" s="20" t="s">
        <v>528</v>
      </c>
      <c r="D502" s="21">
        <v>459</v>
      </c>
      <c r="E502" s="22">
        <v>45258</v>
      </c>
      <c r="F502" s="22" t="s">
        <v>662</v>
      </c>
      <c r="G502" s="29">
        <v>459</v>
      </c>
      <c r="H502" s="6" t="s">
        <v>15</v>
      </c>
      <c r="I502" s="17">
        <f t="shared" si="18"/>
        <v>24</v>
      </c>
      <c r="J502" s="18">
        <f t="shared" si="19"/>
        <v>11016</v>
      </c>
    </row>
    <row r="503" spans="1:10" x14ac:dyDescent="0.2">
      <c r="A503" s="6">
        <v>502</v>
      </c>
      <c r="B503" s="24" t="s">
        <v>855</v>
      </c>
      <c r="C503" s="20" t="s">
        <v>688</v>
      </c>
      <c r="D503" s="21">
        <v>485.19</v>
      </c>
      <c r="E503" s="22" t="s">
        <v>722</v>
      </c>
      <c r="F503" s="22" t="s">
        <v>756</v>
      </c>
      <c r="G503" s="29">
        <v>485.19</v>
      </c>
      <c r="H503" s="6" t="s">
        <v>15</v>
      </c>
      <c r="I503" s="17">
        <f t="shared" si="18"/>
        <v>-1</v>
      </c>
      <c r="J503" s="18">
        <f t="shared" si="19"/>
        <v>-485.19</v>
      </c>
    </row>
    <row r="504" spans="1:10" x14ac:dyDescent="0.2">
      <c r="A504" s="6">
        <v>503</v>
      </c>
      <c r="B504" s="24" t="s">
        <v>856</v>
      </c>
      <c r="C504" s="20" t="s">
        <v>722</v>
      </c>
      <c r="D504" s="21">
        <v>1430</v>
      </c>
      <c r="E504" s="22" t="s">
        <v>768</v>
      </c>
      <c r="F504" s="22" t="s">
        <v>769</v>
      </c>
      <c r="G504" s="29">
        <v>1430</v>
      </c>
      <c r="H504" s="6" t="s">
        <v>15</v>
      </c>
      <c r="I504" s="17">
        <f t="shared" si="18"/>
        <v>-2</v>
      </c>
      <c r="J504" s="18">
        <f t="shared" si="19"/>
        <v>-2860</v>
      </c>
    </row>
    <row r="505" spans="1:10" x14ac:dyDescent="0.2">
      <c r="A505" s="6">
        <v>504</v>
      </c>
      <c r="B505" s="24" t="s">
        <v>857</v>
      </c>
      <c r="C505" s="20" t="s">
        <v>627</v>
      </c>
      <c r="D505" s="21">
        <v>16360</v>
      </c>
      <c r="E505" s="22" t="s">
        <v>858</v>
      </c>
      <c r="F505" s="22" t="s">
        <v>693</v>
      </c>
      <c r="G505" s="29">
        <v>16360</v>
      </c>
      <c r="H505" s="6" t="s">
        <v>15</v>
      </c>
      <c r="I505" s="17">
        <f t="shared" si="18"/>
        <v>3</v>
      </c>
      <c r="J505" s="18">
        <f t="shared" si="19"/>
        <v>49080</v>
      </c>
    </row>
    <row r="506" spans="1:10" x14ac:dyDescent="0.2">
      <c r="A506" s="6">
        <v>505</v>
      </c>
      <c r="B506" s="24" t="s">
        <v>859</v>
      </c>
      <c r="C506" s="20" t="s">
        <v>616</v>
      </c>
      <c r="D506" s="21">
        <v>12000</v>
      </c>
      <c r="E506" s="22">
        <v>45251</v>
      </c>
      <c r="F506" s="22" t="s">
        <v>667</v>
      </c>
      <c r="G506" s="29">
        <v>12000</v>
      </c>
      <c r="H506" s="6" t="s">
        <v>15</v>
      </c>
      <c r="I506" s="17">
        <f t="shared" si="18"/>
        <v>1</v>
      </c>
      <c r="J506" s="18">
        <f t="shared" si="19"/>
        <v>12000</v>
      </c>
    </row>
    <row r="507" spans="1:10" x14ac:dyDescent="0.2">
      <c r="A507" s="6">
        <v>506</v>
      </c>
      <c r="B507" s="24" t="s">
        <v>459</v>
      </c>
      <c r="C507" s="20" t="s">
        <v>715</v>
      </c>
      <c r="D507" s="21">
        <v>535.25</v>
      </c>
      <c r="E507" s="22" t="s">
        <v>749</v>
      </c>
      <c r="F507" s="22" t="s">
        <v>732</v>
      </c>
      <c r="G507" s="29">
        <v>535.25</v>
      </c>
      <c r="H507" s="6" t="s">
        <v>15</v>
      </c>
      <c r="I507" s="17">
        <f t="shared" si="18"/>
        <v>4</v>
      </c>
      <c r="J507" s="18">
        <f t="shared" si="19"/>
        <v>2141</v>
      </c>
    </row>
    <row r="508" spans="1:10" x14ac:dyDescent="0.2">
      <c r="A508" s="6">
        <v>507</v>
      </c>
      <c r="B508" s="24" t="s">
        <v>860</v>
      </c>
      <c r="C508" s="20" t="s">
        <v>599</v>
      </c>
      <c r="D508" s="21">
        <v>1502</v>
      </c>
      <c r="E508" s="22" t="s">
        <v>681</v>
      </c>
      <c r="F508" s="22" t="s">
        <v>711</v>
      </c>
      <c r="G508" s="29">
        <v>1502</v>
      </c>
      <c r="H508" s="6" t="s">
        <v>15</v>
      </c>
      <c r="I508" s="17">
        <f t="shared" ref="I508:I512" si="20">F508-E508</f>
        <v>7</v>
      </c>
      <c r="J508" s="18">
        <f t="shared" ref="J508:J512" si="21">I508*D508</f>
        <v>10514</v>
      </c>
    </row>
    <row r="509" spans="1:10" x14ac:dyDescent="0.2">
      <c r="A509" s="6">
        <v>508</v>
      </c>
      <c r="B509" s="24" t="s">
        <v>861</v>
      </c>
      <c r="C509" s="20" t="s">
        <v>790</v>
      </c>
      <c r="D509" s="21">
        <v>1504.5</v>
      </c>
      <c r="E509" s="22" t="s">
        <v>768</v>
      </c>
      <c r="F509" s="22" t="s">
        <v>769</v>
      </c>
      <c r="G509" s="29">
        <v>1504.5</v>
      </c>
      <c r="H509" s="6" t="s">
        <v>15</v>
      </c>
      <c r="I509" s="17">
        <f t="shared" si="20"/>
        <v>-2</v>
      </c>
      <c r="J509" s="18">
        <f t="shared" si="21"/>
        <v>-3009</v>
      </c>
    </row>
    <row r="510" spans="1:10" x14ac:dyDescent="0.2">
      <c r="A510" s="6">
        <v>509</v>
      </c>
      <c r="B510" s="24" t="s">
        <v>862</v>
      </c>
      <c r="C510" s="20" t="s">
        <v>632</v>
      </c>
      <c r="D510" s="21">
        <v>4.18</v>
      </c>
      <c r="E510" s="22">
        <v>45181</v>
      </c>
      <c r="F510" s="22" t="s">
        <v>667</v>
      </c>
      <c r="G510" s="29">
        <v>4.18</v>
      </c>
      <c r="H510" s="6" t="s">
        <v>15</v>
      </c>
      <c r="I510" s="17">
        <f t="shared" si="20"/>
        <v>71</v>
      </c>
      <c r="J510" s="18">
        <f t="shared" si="21"/>
        <v>296.77999999999997</v>
      </c>
    </row>
    <row r="511" spans="1:10" x14ac:dyDescent="0.2">
      <c r="A511" s="6">
        <v>510</v>
      </c>
      <c r="B511" s="24" t="s">
        <v>863</v>
      </c>
      <c r="C511" s="20" t="s">
        <v>864</v>
      </c>
      <c r="D511" s="21">
        <v>200</v>
      </c>
      <c r="E511" s="22" t="s">
        <v>688</v>
      </c>
      <c r="F511" s="22" t="s">
        <v>667</v>
      </c>
      <c r="G511" s="29">
        <v>200</v>
      </c>
      <c r="H511" s="6" t="s">
        <v>15</v>
      </c>
      <c r="I511" s="17">
        <f t="shared" si="20"/>
        <v>22</v>
      </c>
      <c r="J511" s="18">
        <f t="shared" si="21"/>
        <v>4400</v>
      </c>
    </row>
    <row r="512" spans="1:10" x14ac:dyDescent="0.2">
      <c r="A512" s="6">
        <v>511</v>
      </c>
      <c r="B512" s="24" t="s">
        <v>865</v>
      </c>
      <c r="C512" s="20" t="s">
        <v>771</v>
      </c>
      <c r="D512" s="21">
        <v>50.25</v>
      </c>
      <c r="E512" s="22" t="s">
        <v>772</v>
      </c>
      <c r="F512" s="22" t="s">
        <v>745</v>
      </c>
      <c r="G512" s="29">
        <v>50.25</v>
      </c>
      <c r="H512" s="6" t="s">
        <v>15</v>
      </c>
      <c r="I512" s="17">
        <f t="shared" si="20"/>
        <v>-19</v>
      </c>
      <c r="J512" s="18">
        <f t="shared" si="21"/>
        <v>-954.75</v>
      </c>
    </row>
    <row r="513" spans="1:10" x14ac:dyDescent="0.2">
      <c r="A513" s="40"/>
      <c r="B513" s="41"/>
      <c r="C513" s="42"/>
      <c r="D513" s="43"/>
      <c r="E513" s="44"/>
      <c r="F513" s="44"/>
      <c r="G513" s="45"/>
      <c r="H513" s="40"/>
      <c r="I513" s="27"/>
      <c r="J513" s="28"/>
    </row>
    <row r="514" spans="1:10" x14ac:dyDescent="0.2">
      <c r="A514" s="40"/>
      <c r="B514" s="41"/>
      <c r="C514" s="42"/>
      <c r="D514" s="43"/>
      <c r="E514" s="44"/>
      <c r="F514" s="44"/>
      <c r="G514" s="45"/>
      <c r="H514" s="40"/>
      <c r="I514" s="27"/>
      <c r="J514" s="28"/>
    </row>
    <row r="515" spans="1:10" x14ac:dyDescent="0.2">
      <c r="A515" s="19"/>
      <c r="B515"/>
      <c r="C515"/>
      <c r="D515"/>
      <c r="E515"/>
      <c r="F515" s="25"/>
      <c r="G515" s="26"/>
      <c r="H515" s="19"/>
      <c r="I515" s="27"/>
      <c r="J515" s="28"/>
    </row>
    <row r="516" spans="1:10" x14ac:dyDescent="0.2">
      <c r="I516" s="2"/>
    </row>
    <row r="517" spans="1:10" x14ac:dyDescent="0.2">
      <c r="E517" s="30"/>
      <c r="F517" s="31" t="s">
        <v>6</v>
      </c>
      <c r="G517" s="32"/>
      <c r="H517" s="3"/>
      <c r="I517" s="3"/>
    </row>
    <row r="518" spans="1:10" x14ac:dyDescent="0.2">
      <c r="E518" s="33" t="s">
        <v>16</v>
      </c>
      <c r="F518" s="46" t="s">
        <v>11</v>
      </c>
      <c r="G518" s="34" t="s">
        <v>18</v>
      </c>
      <c r="H518" s="14" t="s">
        <v>8</v>
      </c>
      <c r="I518" s="3"/>
    </row>
    <row r="519" spans="1:10" x14ac:dyDescent="0.2">
      <c r="E519" s="35" t="s">
        <v>12</v>
      </c>
      <c r="F519" s="47">
        <v>-6980489.4299999978</v>
      </c>
      <c r="G519" s="36">
        <v>699420.16999999993</v>
      </c>
      <c r="H519" s="23">
        <f t="shared" ref="H519:H523" si="22">F519/G519</f>
        <v>-9.980394803312576</v>
      </c>
      <c r="I519" s="16"/>
    </row>
    <row r="520" spans="1:10" x14ac:dyDescent="0.2">
      <c r="E520" s="35" t="s">
        <v>13</v>
      </c>
      <c r="F520" s="47">
        <v>-10162942.069999998</v>
      </c>
      <c r="G520" s="36">
        <v>834067.18999999983</v>
      </c>
      <c r="H520" s="23">
        <f t="shared" si="22"/>
        <v>-12.184800207762638</v>
      </c>
      <c r="I520" s="16"/>
    </row>
    <row r="521" spans="1:10" x14ac:dyDescent="0.2">
      <c r="E521" s="35" t="s">
        <v>14</v>
      </c>
      <c r="F521" s="47">
        <v>-3656956.7800000007</v>
      </c>
      <c r="G521" s="36">
        <v>418081.86999999994</v>
      </c>
      <c r="H521" s="23">
        <f t="shared" si="22"/>
        <v>-8.7469872348207804</v>
      </c>
      <c r="I521"/>
    </row>
    <row r="522" spans="1:10" x14ac:dyDescent="0.2">
      <c r="E522" s="35" t="s">
        <v>15</v>
      </c>
      <c r="F522" s="47">
        <v>-5816203.8399999999</v>
      </c>
      <c r="G522" s="36">
        <v>1127705.3199999998</v>
      </c>
      <c r="H522" s="23">
        <f t="shared" si="22"/>
        <v>-5.1575564439121386</v>
      </c>
      <c r="I522"/>
    </row>
    <row r="523" spans="1:10" x14ac:dyDescent="0.2">
      <c r="E523" s="37" t="s">
        <v>494</v>
      </c>
      <c r="F523" s="38">
        <v>-26616592.119999997</v>
      </c>
      <c r="G523" s="39">
        <v>3079274.55</v>
      </c>
      <c r="H523" s="23">
        <f t="shared" si="22"/>
        <v>-8.6437866087647173</v>
      </c>
      <c r="I523"/>
    </row>
    <row r="524" spans="1:10" x14ac:dyDescent="0.2">
      <c r="G524"/>
      <c r="H524"/>
      <c r="I524"/>
    </row>
  </sheetData>
  <autoFilter ref="A1:J138" xr:uid="{00000000-0001-0000-0100-000000000000}">
    <sortState xmlns:xlrd2="http://schemas.microsoft.com/office/spreadsheetml/2017/richdata2" ref="A2:J278">
      <sortCondition ref="F1:F138"/>
    </sortState>
  </autoFilter>
  <sortState xmlns:xlrd2="http://schemas.microsoft.com/office/spreadsheetml/2017/richdata2" ref="A2:P1035">
    <sortCondition ref="A2:A1035"/>
  </sortState>
  <pageMargins left="0.75" right="0.75" top="1" bottom="1" header="0.5" footer="0.5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7BDDDEF-BFEA-47AE-B804-73B43EA21B1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</vt:lpstr>
      <vt:lpstr>POPOLAZIONE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D'Alessio</dc:creator>
  <cp:lastModifiedBy>Fulvio D'Alessio</cp:lastModifiedBy>
  <dcterms:created xsi:type="dcterms:W3CDTF">2016-01-21T14:57:33Z</dcterms:created>
  <dcterms:modified xsi:type="dcterms:W3CDTF">2024-05-16T08:00:25Z</dcterms:modified>
</cp:coreProperties>
</file>