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eppi851-my.sharepoint.com/personal/fulvio_dalessio_eppi_it/Documents/Desktop/Trasparenza/"/>
    </mc:Choice>
  </mc:AlternateContent>
  <xr:revisionPtr revIDLastSave="622" documentId="8_{C50CFFA4-ED72-43DE-991C-776BFB3A580C}" xr6:coauthVersionLast="47" xr6:coauthVersionMax="47" xr10:uidLastSave="{BEECF273-9A93-4190-A058-82B902BC11BB}"/>
  <bookViews>
    <workbookView xWindow="-108" yWindow="-108" windowWidth="23256" windowHeight="12576" activeTab="1" xr2:uid="{00000000-000D-0000-FFFF-FFFF00000000}"/>
  </bookViews>
  <sheets>
    <sheet name="CALCOLO" sheetId="2" r:id="rId1"/>
    <sheet name="POPOLAZIONE" sheetId="1" r:id="rId2"/>
  </sheets>
  <definedNames>
    <definedName name="_xlnm._FilterDatabase" localSheetId="1" hidden="1">POPOLAZIONE!$A$1:$J$138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4" i="1" l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E3" i="2"/>
  <c r="H293" i="1"/>
  <c r="I21" i="1"/>
  <c r="J21" i="1" s="1"/>
  <c r="I22" i="1"/>
  <c r="J22" i="1" s="1"/>
  <c r="I2" i="1"/>
  <c r="J2" i="1" s="1"/>
  <c r="I60" i="1"/>
  <c r="J60" i="1" s="1"/>
  <c r="I138" i="1"/>
  <c r="J138" i="1" s="1"/>
  <c r="I45" i="1"/>
  <c r="J45" i="1" s="1"/>
  <c r="I61" i="1"/>
  <c r="J61" i="1" s="1"/>
  <c r="I128" i="1"/>
  <c r="J128" i="1" s="1"/>
  <c r="I91" i="1"/>
  <c r="J91" i="1" s="1"/>
  <c r="I106" i="1"/>
  <c r="J106" i="1" s="1"/>
  <c r="I36" i="1"/>
  <c r="J36" i="1" s="1"/>
  <c r="I37" i="1"/>
  <c r="J37" i="1" s="1"/>
  <c r="I38" i="1"/>
  <c r="J38" i="1" s="1"/>
  <c r="I50" i="1"/>
  <c r="J50" i="1" s="1"/>
  <c r="I73" i="1"/>
  <c r="J73" i="1" s="1"/>
  <c r="I135" i="1"/>
  <c r="J135" i="1" s="1"/>
  <c r="I77" i="1"/>
  <c r="J77" i="1" s="1"/>
  <c r="I68" i="1"/>
  <c r="J68" i="1" s="1"/>
  <c r="I23" i="1"/>
  <c r="J23" i="1" s="1"/>
  <c r="I53" i="1"/>
  <c r="J53" i="1" s="1"/>
  <c r="I46" i="1"/>
  <c r="J46" i="1" s="1"/>
  <c r="I62" i="1"/>
  <c r="J62" i="1" s="1"/>
  <c r="I63" i="1"/>
  <c r="J63" i="1" s="1"/>
  <c r="I116" i="1"/>
  <c r="J116" i="1" s="1"/>
  <c r="I117" i="1"/>
  <c r="J117" i="1" s="1"/>
  <c r="I99" i="1"/>
  <c r="J99" i="1" s="1"/>
  <c r="I28" i="1"/>
  <c r="J28" i="1" s="1"/>
  <c r="I29" i="1"/>
  <c r="J29" i="1" s="1"/>
  <c r="I80" i="1"/>
  <c r="J80" i="1" s="1"/>
  <c r="I47" i="1"/>
  <c r="J47" i="1" s="1"/>
  <c r="I129" i="1"/>
  <c r="J129" i="1" s="1"/>
  <c r="I74" i="1"/>
  <c r="J74" i="1" s="1"/>
  <c r="I75" i="1"/>
  <c r="J75" i="1" s="1"/>
  <c r="I131" i="1"/>
  <c r="J131" i="1" s="1"/>
  <c r="I92" i="1"/>
  <c r="J92" i="1" s="1"/>
  <c r="I51" i="1"/>
  <c r="J51" i="1" s="1"/>
  <c r="I24" i="1"/>
  <c r="J24" i="1" s="1"/>
  <c r="I130" i="1"/>
  <c r="J130" i="1" s="1"/>
  <c r="I48" i="1"/>
  <c r="J48" i="1" s="1"/>
  <c r="H292" i="1"/>
  <c r="I109" i="1"/>
  <c r="J10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10" i="1"/>
  <c r="J110" i="1" s="1"/>
  <c r="I111" i="1"/>
  <c r="J111" i="1" s="1"/>
  <c r="I132" i="1"/>
  <c r="J132" i="1" s="1"/>
  <c r="I119" i="1"/>
  <c r="J119" i="1" s="1"/>
  <c r="I120" i="1"/>
  <c r="J120" i="1" s="1"/>
  <c r="I113" i="1"/>
  <c r="J113" i="1" s="1"/>
  <c r="I112" i="1"/>
  <c r="J112" i="1" s="1"/>
  <c r="I114" i="1"/>
  <c r="J114" i="1" s="1"/>
  <c r="I115" i="1"/>
  <c r="J115" i="1" s="1"/>
  <c r="I121" i="1"/>
  <c r="J121" i="1" s="1"/>
  <c r="I122" i="1"/>
  <c r="J122" i="1" s="1"/>
  <c r="I123" i="1"/>
  <c r="J123" i="1" s="1"/>
  <c r="I133" i="1"/>
  <c r="J133" i="1" s="1"/>
  <c r="I124" i="1"/>
  <c r="J124" i="1" s="1"/>
  <c r="I125" i="1"/>
  <c r="J125" i="1" s="1"/>
  <c r="I126" i="1"/>
  <c r="J126" i="1" s="1"/>
  <c r="I134" i="1"/>
  <c r="J134" i="1" s="1"/>
  <c r="I79" i="1"/>
  <c r="J79" i="1" s="1"/>
  <c r="I136" i="1"/>
  <c r="J136" i="1" s="1"/>
  <c r="I137" i="1"/>
  <c r="J137" i="1" s="1"/>
  <c r="I127" i="1"/>
  <c r="J127" i="1" s="1"/>
  <c r="I86" i="1" l="1"/>
  <c r="J86" i="1" s="1"/>
  <c r="I87" i="1"/>
  <c r="J87" i="1" s="1"/>
  <c r="I88" i="1"/>
  <c r="J88" i="1" s="1"/>
  <c r="I89" i="1"/>
  <c r="J89" i="1" s="1"/>
  <c r="I90" i="1"/>
  <c r="J90" i="1" s="1"/>
  <c r="I94" i="1"/>
  <c r="J94" i="1" s="1"/>
  <c r="I95" i="1"/>
  <c r="J95" i="1" s="1"/>
  <c r="I35" i="1"/>
  <c r="J35" i="1" s="1"/>
  <c r="I96" i="1"/>
  <c r="J96" i="1" s="1"/>
  <c r="I97" i="1"/>
  <c r="J97" i="1" s="1"/>
  <c r="I98" i="1"/>
  <c r="J98" i="1" s="1"/>
  <c r="I43" i="1" l="1"/>
  <c r="J43" i="1" s="1"/>
  <c r="I44" i="1"/>
  <c r="J44" i="1" s="1"/>
  <c r="I66" i="1"/>
  <c r="J66" i="1" s="1"/>
  <c r="I49" i="1"/>
  <c r="J49" i="1" s="1"/>
  <c r="I78" i="1"/>
  <c r="J78" i="1" s="1"/>
  <c r="I82" i="1"/>
  <c r="J82" i="1" s="1"/>
  <c r="I52" i="1"/>
  <c r="J52" i="1" s="1"/>
  <c r="I54" i="1"/>
  <c r="J54" i="1" s="1"/>
  <c r="I55" i="1"/>
  <c r="J55" i="1" s="1"/>
  <c r="I56" i="1"/>
  <c r="J56" i="1" s="1"/>
  <c r="I83" i="1"/>
  <c r="J83" i="1" s="1"/>
  <c r="I57" i="1"/>
  <c r="J57" i="1" s="1"/>
  <c r="I58" i="1"/>
  <c r="J58" i="1" s="1"/>
  <c r="I59" i="1"/>
  <c r="J59" i="1" s="1"/>
  <c r="I69" i="1"/>
  <c r="J69" i="1" s="1"/>
  <c r="I70" i="1"/>
  <c r="J70" i="1" s="1"/>
  <c r="I107" i="1"/>
  <c r="J107" i="1" s="1"/>
  <c r="I67" i="1"/>
  <c r="J67" i="1" s="1"/>
  <c r="I108" i="1"/>
  <c r="J108" i="1" s="1"/>
  <c r="I34" i="1"/>
  <c r="J34" i="1" s="1"/>
  <c r="I72" i="1"/>
  <c r="J72" i="1" s="1"/>
  <c r="I76" i="1"/>
  <c r="J76" i="1" s="1"/>
  <c r="I118" i="1"/>
  <c r="J118" i="1" s="1"/>
  <c r="I84" i="1"/>
  <c r="J84" i="1" s="1"/>
  <c r="I85" i="1"/>
  <c r="J85" i="1" s="1"/>
  <c r="I65" i="1"/>
  <c r="J65" i="1" s="1"/>
  <c r="I20" i="1" l="1"/>
  <c r="J20" i="1" s="1"/>
  <c r="D7" i="2" l="1"/>
  <c r="C7" i="2"/>
  <c r="I93" i="1"/>
  <c r="I13" i="1"/>
  <c r="I14" i="1"/>
  <c r="I15" i="1"/>
  <c r="I16" i="1"/>
  <c r="I6" i="1"/>
  <c r="I17" i="1"/>
  <c r="I31" i="1"/>
  <c r="I32" i="1"/>
  <c r="I81" i="1"/>
  <c r="I25" i="1"/>
  <c r="I18" i="1"/>
  <c r="I39" i="1"/>
  <c r="I40" i="1"/>
  <c r="I19" i="1"/>
  <c r="I7" i="1"/>
  <c r="I8" i="1"/>
  <c r="I9" i="1"/>
  <c r="I10" i="1"/>
  <c r="I3" i="1"/>
  <c r="I4" i="1"/>
  <c r="I11" i="1"/>
  <c r="I12" i="1"/>
  <c r="I5" i="1"/>
  <c r="I41" i="1"/>
  <c r="I33" i="1"/>
  <c r="I27" i="1"/>
  <c r="I71" i="1"/>
  <c r="I30" i="1"/>
  <c r="I42" i="1"/>
  <c r="I64" i="1"/>
  <c r="I26" i="1"/>
  <c r="E7" i="2" l="1"/>
  <c r="J13" i="1"/>
  <c r="J14" i="1"/>
  <c r="J15" i="1"/>
  <c r="J16" i="1"/>
  <c r="J6" i="1"/>
  <c r="J17" i="1"/>
  <c r="J31" i="1"/>
  <c r="J32" i="1"/>
  <c r="J81" i="1"/>
  <c r="J25" i="1"/>
  <c r="J18" i="1"/>
  <c r="J39" i="1"/>
  <c r="J40" i="1"/>
  <c r="J19" i="1"/>
  <c r="J7" i="1"/>
  <c r="J8" i="1"/>
  <c r="J9" i="1"/>
  <c r="J10" i="1"/>
  <c r="J3" i="1"/>
  <c r="J4" i="1"/>
  <c r="J11" i="1"/>
  <c r="J12" i="1"/>
  <c r="J5" i="1"/>
  <c r="J41" i="1"/>
  <c r="J33" i="1"/>
  <c r="J27" i="1"/>
  <c r="J71" i="1"/>
  <c r="J30" i="1"/>
  <c r="J42" i="1"/>
  <c r="J64" i="1"/>
  <c r="J93" i="1" l="1"/>
  <c r="J26" i="1"/>
</calcChain>
</file>

<file path=xl/sharedStrings.xml><?xml version="1.0" encoding="utf-8"?>
<sst xmlns="http://schemas.openxmlformats.org/spreadsheetml/2006/main" count="1417" uniqueCount="461">
  <si>
    <t>Numero fattura</t>
  </si>
  <si>
    <t>Data fattura</t>
  </si>
  <si>
    <t>Totale fattura</t>
  </si>
  <si>
    <t>Data scadenza</t>
  </si>
  <si>
    <t>Data Pagamento</t>
  </si>
  <si>
    <t>Importo Pagato</t>
  </si>
  <si>
    <t>Dati</t>
  </si>
  <si>
    <t>RITARDO</t>
  </si>
  <si>
    <t>ITP</t>
  </si>
  <si>
    <t>Ritardo Ponderato</t>
  </si>
  <si>
    <t>TRIMESTRE</t>
  </si>
  <si>
    <t>Somma di Ritardo Ponderato</t>
  </si>
  <si>
    <t>I TRIMESTRE</t>
  </si>
  <si>
    <t>II TRIMESTRE</t>
  </si>
  <si>
    <t>III TRIMESTRE</t>
  </si>
  <si>
    <t>IV TRIMESTRE</t>
  </si>
  <si>
    <t>Periodo</t>
  </si>
  <si>
    <t>ID FATTURA</t>
  </si>
  <si>
    <t>Somma di Importo Pagato</t>
  </si>
  <si>
    <t>24/PA</t>
  </si>
  <si>
    <t>8E</t>
  </si>
  <si>
    <t>11</t>
  </si>
  <si>
    <t>37/PA</t>
  </si>
  <si>
    <t>FATTPA 44_23</t>
  </si>
  <si>
    <t>Totale 2023</t>
  </si>
  <si>
    <t>15/PA</t>
  </si>
  <si>
    <t>06/09/2023</t>
  </si>
  <si>
    <t>22/12/2023</t>
  </si>
  <si>
    <t>17/10/2023</t>
  </si>
  <si>
    <t>14/09/2023</t>
  </si>
  <si>
    <t>31/10/2023</t>
  </si>
  <si>
    <t>27/10/2023</t>
  </si>
  <si>
    <t>11/11/2023</t>
  </si>
  <si>
    <t>30/11/2023</t>
  </si>
  <si>
    <t>19/12/2023</t>
  </si>
  <si>
    <t>11/12/2023</t>
  </si>
  <si>
    <t>12/12/2023</t>
  </si>
  <si>
    <t>24/11/2023</t>
  </si>
  <si>
    <t>15/12/2023</t>
  </si>
  <si>
    <t>05/12/2023</t>
  </si>
  <si>
    <t>27/12/2023</t>
  </si>
  <si>
    <t>31/12/2023</t>
  </si>
  <si>
    <t>29/12/2023</t>
  </si>
  <si>
    <t>01/01/2024</t>
  </si>
  <si>
    <t>12/01/2024</t>
  </si>
  <si>
    <t>18/12/2023</t>
  </si>
  <si>
    <t>02/01/2024</t>
  </si>
  <si>
    <t>20/12/2023</t>
  </si>
  <si>
    <t>21/12/2023</t>
  </si>
  <si>
    <t>04/12/2023</t>
  </si>
  <si>
    <t>14/12/2023</t>
  </si>
  <si>
    <t>412318825400</t>
  </si>
  <si>
    <t>06/12/2023</t>
  </si>
  <si>
    <t>05/01/2024</t>
  </si>
  <si>
    <t>08/01/2024</t>
  </si>
  <si>
    <t>3301000502-1226</t>
  </si>
  <si>
    <t>10/01/2024</t>
  </si>
  <si>
    <t>2023VP0000360</t>
  </si>
  <si>
    <t>7X05830919</t>
  </si>
  <si>
    <t>11/01/2024</t>
  </si>
  <si>
    <t>1629</t>
  </si>
  <si>
    <t>313/0</t>
  </si>
  <si>
    <t>31/01/2024</t>
  </si>
  <si>
    <t>H43018</t>
  </si>
  <si>
    <t>H43044</t>
  </si>
  <si>
    <t>T58728</t>
  </si>
  <si>
    <t>N80878</t>
  </si>
  <si>
    <t>H43097</t>
  </si>
  <si>
    <t>T51617</t>
  </si>
  <si>
    <t>126EL</t>
  </si>
  <si>
    <t>F58646</t>
  </si>
  <si>
    <t>N80773</t>
  </si>
  <si>
    <t>42/2023</t>
  </si>
  <si>
    <t>F78071</t>
  </si>
  <si>
    <t>H43071</t>
  </si>
  <si>
    <t>01S620232181004789</t>
  </si>
  <si>
    <t>14/01/2024</t>
  </si>
  <si>
    <t>16/01/2024</t>
  </si>
  <si>
    <t>3301000027-1226</t>
  </si>
  <si>
    <t>05/02/2024</t>
  </si>
  <si>
    <t>3301000023-1226</t>
  </si>
  <si>
    <t>08/02/2024</t>
  </si>
  <si>
    <t>26179</t>
  </si>
  <si>
    <t>20/01/2024</t>
  </si>
  <si>
    <t>19/01/2024</t>
  </si>
  <si>
    <t>FPA 4/23</t>
  </si>
  <si>
    <t>0010027003</t>
  </si>
  <si>
    <t>23/12/2023</t>
  </si>
  <si>
    <t>F 87/Q 2024</t>
  </si>
  <si>
    <t>25826</t>
  </si>
  <si>
    <t>21/11/2023</t>
  </si>
  <si>
    <t>FE56/23</t>
  </si>
  <si>
    <t>FPA 5/23</t>
  </si>
  <si>
    <t>1524000011</t>
  </si>
  <si>
    <t>25/01/2024</t>
  </si>
  <si>
    <t>1524000010</t>
  </si>
  <si>
    <t>10/33</t>
  </si>
  <si>
    <t>26/01/2024</t>
  </si>
  <si>
    <t>1023318564</t>
  </si>
  <si>
    <t>12/02/2024</t>
  </si>
  <si>
    <t>245PA</t>
  </si>
  <si>
    <t>30/01/2024</t>
  </si>
  <si>
    <t>2023/388M</t>
  </si>
  <si>
    <t>PAE0051455</t>
  </si>
  <si>
    <t>AC75B38D-0002</t>
  </si>
  <si>
    <t>1/2024</t>
  </si>
  <si>
    <t>24/01/2024</t>
  </si>
  <si>
    <t>194</t>
  </si>
  <si>
    <t>29/01/2024</t>
  </si>
  <si>
    <t>95-000000-2024-FT</t>
  </si>
  <si>
    <t>09/01/2024</t>
  </si>
  <si>
    <t>01/02/2024</t>
  </si>
  <si>
    <t>1010231500011380</t>
  </si>
  <si>
    <t>14</t>
  </si>
  <si>
    <t>17/01/2024</t>
  </si>
  <si>
    <t>17/02/2024</t>
  </si>
  <si>
    <t>FATTPA 1_24</t>
  </si>
  <si>
    <t>02/02/2024</t>
  </si>
  <si>
    <t>1010231500011378</t>
  </si>
  <si>
    <t>1010231500011379</t>
  </si>
  <si>
    <t>2024321001887</t>
  </si>
  <si>
    <t>FATTPA3_24</t>
  </si>
  <si>
    <t>03/01/2024</t>
  </si>
  <si>
    <t>03/02/2024</t>
  </si>
  <si>
    <t>2883</t>
  </si>
  <si>
    <t>27/01/2024</t>
  </si>
  <si>
    <t>51/PA</t>
  </si>
  <si>
    <t>H43184</t>
  </si>
  <si>
    <t>K04106</t>
  </si>
  <si>
    <t>11/02/2024</t>
  </si>
  <si>
    <t>0001401543</t>
  </si>
  <si>
    <t>T64963</t>
  </si>
  <si>
    <t>V0-2092</t>
  </si>
  <si>
    <t>H43164</t>
  </si>
  <si>
    <t>H43233</t>
  </si>
  <si>
    <t>N80982</t>
  </si>
  <si>
    <t>H43210</t>
  </si>
  <si>
    <t>N80976</t>
  </si>
  <si>
    <t>14/02/2024</t>
  </si>
  <si>
    <t>221/FE/2024</t>
  </si>
  <si>
    <t>10/02/2024</t>
  </si>
  <si>
    <t>6</t>
  </si>
  <si>
    <t>1410000059</t>
  </si>
  <si>
    <t>09/02/2024</t>
  </si>
  <si>
    <t>412401218855</t>
  </si>
  <si>
    <t>M01495</t>
  </si>
  <si>
    <t>13/02/2024</t>
  </si>
  <si>
    <t>M02430</t>
  </si>
  <si>
    <t>15/02/2024</t>
  </si>
  <si>
    <t>M02417</t>
  </si>
  <si>
    <t>0070</t>
  </si>
  <si>
    <t>16/02/2024</t>
  </si>
  <si>
    <t>1410000124</t>
  </si>
  <si>
    <t>0052</t>
  </si>
  <si>
    <t>V20004403/2024</t>
  </si>
  <si>
    <t>01S620242181000489</t>
  </si>
  <si>
    <t>15/01/2024</t>
  </si>
  <si>
    <t>19/02/2024</t>
  </si>
  <si>
    <t>01S620242181000170</t>
  </si>
  <si>
    <t>01S620242181000096</t>
  </si>
  <si>
    <t>01/24/PA</t>
  </si>
  <si>
    <t>23/02/2024</t>
  </si>
  <si>
    <t>22/02/2024</t>
  </si>
  <si>
    <t>28</t>
  </si>
  <si>
    <t>1010877442</t>
  </si>
  <si>
    <t>2/10</t>
  </si>
  <si>
    <t>19/03/2024</t>
  </si>
  <si>
    <t>26/02/2024</t>
  </si>
  <si>
    <t>2/14</t>
  </si>
  <si>
    <t>2/15</t>
  </si>
  <si>
    <t>2/12</t>
  </si>
  <si>
    <t>2/13</t>
  </si>
  <si>
    <t>26/E</t>
  </si>
  <si>
    <t>29/02/2024</t>
  </si>
  <si>
    <t>2/11</t>
  </si>
  <si>
    <t>2/2024</t>
  </si>
  <si>
    <t>21/02/2024</t>
  </si>
  <si>
    <t>21/03/2024</t>
  </si>
  <si>
    <t>28/02/2024</t>
  </si>
  <si>
    <t>16PA</t>
  </si>
  <si>
    <t>FATTPA 9_24</t>
  </si>
  <si>
    <t>82/PA</t>
  </si>
  <si>
    <t>9/PA</t>
  </si>
  <si>
    <t>2024V00182</t>
  </si>
  <si>
    <t>0000250</t>
  </si>
  <si>
    <t>1010241500000719</t>
  </si>
  <si>
    <t>2024321004632</t>
  </si>
  <si>
    <t>2024/22M</t>
  </si>
  <si>
    <t>2024V00175</t>
  </si>
  <si>
    <t>18017/01</t>
  </si>
  <si>
    <t>94/PA</t>
  </si>
  <si>
    <t>V0-17980</t>
  </si>
  <si>
    <t>05/03/2024</t>
  </si>
  <si>
    <t>04/03/2024</t>
  </si>
  <si>
    <t>FATTPA 27_24</t>
  </si>
  <si>
    <t>28/03/2024</t>
  </si>
  <si>
    <t>FATTPA 26_24</t>
  </si>
  <si>
    <t>FATTPA 30_24</t>
  </si>
  <si>
    <t>FATTPA 29_24</t>
  </si>
  <si>
    <t>FATTPA 31_24</t>
  </si>
  <si>
    <t>FATTPA 25_24</t>
  </si>
  <si>
    <t>FATTPA 28_24</t>
  </si>
  <si>
    <t>06/03/2024</t>
  </si>
  <si>
    <t>IT05116453</t>
  </si>
  <si>
    <t>V60002140/2024</t>
  </si>
  <si>
    <t>10/03/2024</t>
  </si>
  <si>
    <t>08/03/2024</t>
  </si>
  <si>
    <t>19EL</t>
  </si>
  <si>
    <t>42</t>
  </si>
  <si>
    <t>7X00653140</t>
  </si>
  <si>
    <t>11/03/2024</t>
  </si>
  <si>
    <t>412403090224</t>
  </si>
  <si>
    <t>09/03/2024</t>
  </si>
  <si>
    <t>3/2024</t>
  </si>
  <si>
    <t>12/03/2024</t>
  </si>
  <si>
    <t>IT91ICB2403201</t>
  </si>
  <si>
    <t>31/05/2024</t>
  </si>
  <si>
    <t>13/03/2024</t>
  </si>
  <si>
    <t>01S620242181004223</t>
  </si>
  <si>
    <t>16/03/2024</t>
  </si>
  <si>
    <t>130/2024</t>
  </si>
  <si>
    <t>23/03/2024</t>
  </si>
  <si>
    <t>20/03/2024</t>
  </si>
  <si>
    <t>26100</t>
  </si>
  <si>
    <t>23/11/2023</t>
  </si>
  <si>
    <t>1010881845</t>
  </si>
  <si>
    <t>H42032</t>
  </si>
  <si>
    <t>T02688</t>
  </si>
  <si>
    <t>01/04/2024</t>
  </si>
  <si>
    <t>N80072</t>
  </si>
  <si>
    <t>N80066</t>
  </si>
  <si>
    <t>6662506420</t>
  </si>
  <si>
    <t>04/04/2024</t>
  </si>
  <si>
    <t>6662506421</t>
  </si>
  <si>
    <t>IIT2404218</t>
  </si>
  <si>
    <t>01/03/2024</t>
  </si>
  <si>
    <t>31/03/2024</t>
  </si>
  <si>
    <t>29/03/2024</t>
  </si>
  <si>
    <t>IIT2404220</t>
  </si>
  <si>
    <t>1024055737</t>
  </si>
  <si>
    <t>9/TSA</t>
  </si>
  <si>
    <t>22/03/2024</t>
  </si>
  <si>
    <t>26/03/2024</t>
  </si>
  <si>
    <t>31PA</t>
  </si>
  <si>
    <t>ITMP/24/01933</t>
  </si>
  <si>
    <t>2024321007807</t>
  </si>
  <si>
    <t>1010241500001604</t>
  </si>
  <si>
    <t>1010241500001606</t>
  </si>
  <si>
    <t>2024/56M</t>
  </si>
  <si>
    <t>IIT2404219</t>
  </si>
  <si>
    <t>1024076107</t>
  </si>
  <si>
    <t>10/04/2024</t>
  </si>
  <si>
    <t>09/04/2024</t>
  </si>
  <si>
    <t>1368/FE/2024</t>
  </si>
  <si>
    <t>FATTPA 11_24</t>
  </si>
  <si>
    <t>Totale 2024</t>
  </si>
  <si>
    <t>3301000097-1226</t>
  </si>
  <si>
    <t>34E</t>
  </si>
  <si>
    <t>H42199</t>
  </si>
  <si>
    <t>H42169</t>
  </si>
  <si>
    <t>3301000147-1226</t>
  </si>
  <si>
    <t>2024 751</t>
  </si>
  <si>
    <t>7855</t>
  </si>
  <si>
    <t>412405025432</t>
  </si>
  <si>
    <t>FATTPA 17_24</t>
  </si>
  <si>
    <t>XRJ3181</t>
  </si>
  <si>
    <t>105/E</t>
  </si>
  <si>
    <t>257</t>
  </si>
  <si>
    <t>33/PA</t>
  </si>
  <si>
    <t>1010241500002555</t>
  </si>
  <si>
    <t>01S620242181004300</t>
  </si>
  <si>
    <t>H42307</t>
  </si>
  <si>
    <t>H42270</t>
  </si>
  <si>
    <t>H42372</t>
  </si>
  <si>
    <t>K31177</t>
  </si>
  <si>
    <t>42/PA</t>
  </si>
  <si>
    <t>41/FE</t>
  </si>
  <si>
    <t>8793</t>
  </si>
  <si>
    <t>78PA</t>
  </si>
  <si>
    <t>3301000175-1226</t>
  </si>
  <si>
    <t>99</t>
  </si>
  <si>
    <t>01S620242181004779</t>
  </si>
  <si>
    <t>106</t>
  </si>
  <si>
    <t>7X01609306</t>
  </si>
  <si>
    <t>H42492</t>
  </si>
  <si>
    <t>H42458</t>
  </si>
  <si>
    <t>K46423</t>
  </si>
  <si>
    <t>N80145</t>
  </si>
  <si>
    <t>T13190</t>
  </si>
  <si>
    <t>N80254</t>
  </si>
  <si>
    <t>1010241500002875</t>
  </si>
  <si>
    <t>1010241500001902</t>
  </si>
  <si>
    <t>PAE0013621</t>
  </si>
  <si>
    <t>10/13</t>
  </si>
  <si>
    <t>10230</t>
  </si>
  <si>
    <t>52/24SP</t>
  </si>
  <si>
    <t>01S620242181005216</t>
  </si>
  <si>
    <t>1010900170</t>
  </si>
  <si>
    <t>84/PA</t>
  </si>
  <si>
    <t>2/36</t>
  </si>
  <si>
    <t>0012000426</t>
  </si>
  <si>
    <t>4/2024</t>
  </si>
  <si>
    <t>53/24SP</t>
  </si>
  <si>
    <t>2/37</t>
  </si>
  <si>
    <t>2/38</t>
  </si>
  <si>
    <t>2/39</t>
  </si>
  <si>
    <t>2/43</t>
  </si>
  <si>
    <t>M00182</t>
  </si>
  <si>
    <t>2/44</t>
  </si>
  <si>
    <t>AQ05354006</t>
  </si>
  <si>
    <t>FATTPA 42_24</t>
  </si>
  <si>
    <t>FATTPA 43_24</t>
  </si>
  <si>
    <t>FATTPA 44_24</t>
  </si>
  <si>
    <t>FATTPA 45_24</t>
  </si>
  <si>
    <t>FATTPA 46_24</t>
  </si>
  <si>
    <t>FATTPA 48_24</t>
  </si>
  <si>
    <t>FATTPA 49_24</t>
  </si>
  <si>
    <t>FATTPA 50_24</t>
  </si>
  <si>
    <t>2024321017553</t>
  </si>
  <si>
    <t>93/PA</t>
  </si>
  <si>
    <t>K64791</t>
  </si>
  <si>
    <t>T17692</t>
  </si>
  <si>
    <t>53/PA</t>
  </si>
  <si>
    <t>22585</t>
  </si>
  <si>
    <t>60</t>
  </si>
  <si>
    <t>H42138</t>
  </si>
  <si>
    <t>T07659</t>
  </si>
  <si>
    <t>PAE0004011</t>
  </si>
  <si>
    <t>747/2024</t>
  </si>
  <si>
    <t>4/P.A.</t>
  </si>
  <si>
    <t>1010241500002556</t>
  </si>
  <si>
    <t>H42306</t>
  </si>
  <si>
    <t>H42339</t>
  </si>
  <si>
    <t>2/24</t>
  </si>
  <si>
    <t>FPA 6/24</t>
  </si>
  <si>
    <t>66</t>
  </si>
  <si>
    <t>6/P.A.</t>
  </si>
  <si>
    <t>412406825082</t>
  </si>
  <si>
    <t>46/PA</t>
  </si>
  <si>
    <t>H42424</t>
  </si>
  <si>
    <t>FATTPA 20_24</t>
  </si>
  <si>
    <t>1010241500003675</t>
  </si>
  <si>
    <t>3301000207-1226</t>
  </si>
  <si>
    <t>000748_VRM</t>
  </si>
  <si>
    <t>1927/FE/2024</t>
  </si>
  <si>
    <t>97/001</t>
  </si>
  <si>
    <t>1024108787</t>
  </si>
  <si>
    <t>3491/10</t>
  </si>
  <si>
    <t>329/2024-SA-FAT</t>
  </si>
  <si>
    <t>456/FTV</t>
  </si>
  <si>
    <t>FATTPA 47_24</t>
  </si>
  <si>
    <t>FATTPA 51_24</t>
  </si>
  <si>
    <t>T18552</t>
  </si>
  <si>
    <t>280</t>
  </si>
  <si>
    <t>70</t>
  </si>
  <si>
    <t>V0-36091</t>
  </si>
  <si>
    <t>3301000143-1226</t>
  </si>
  <si>
    <t>133/2024</t>
  </si>
  <si>
    <t>7824</t>
  </si>
  <si>
    <t>412405025431</t>
  </si>
  <si>
    <t>FATTPA 8_24</t>
  </si>
  <si>
    <t>62PA</t>
  </si>
  <si>
    <t>XRJ3335</t>
  </si>
  <si>
    <t>ITMP/24/02910</t>
  </si>
  <si>
    <t>2024321010398</t>
  </si>
  <si>
    <t>H42271</t>
  </si>
  <si>
    <t>H42338</t>
  </si>
  <si>
    <t>V0-53797</t>
  </si>
  <si>
    <t>91/001</t>
  </si>
  <si>
    <t>0452</t>
  </si>
  <si>
    <t>AQ03296663</t>
  </si>
  <si>
    <t>3301000179-1226</t>
  </si>
  <si>
    <t>24FVD-05289</t>
  </si>
  <si>
    <t>0074836865</t>
  </si>
  <si>
    <t>N80247</t>
  </si>
  <si>
    <t>2024321014470</t>
  </si>
  <si>
    <t>68</t>
  </si>
  <si>
    <t>V0-69750</t>
  </si>
  <si>
    <t>IT91ICB2410732</t>
  </si>
  <si>
    <t>05/24/PA</t>
  </si>
  <si>
    <t>412408535518</t>
  </si>
  <si>
    <t>113PA</t>
  </si>
  <si>
    <t>24FVD-06917</t>
  </si>
  <si>
    <t>116/2024</t>
  </si>
  <si>
    <t>FATTPA 21_24</t>
  </si>
  <si>
    <t>55E</t>
  </si>
  <si>
    <t>M00311</t>
  </si>
  <si>
    <t>55/24SP</t>
  </si>
  <si>
    <t>2/40</t>
  </si>
  <si>
    <t>2/41</t>
  </si>
  <si>
    <t>2/42</t>
  </si>
  <si>
    <t>FATTPA 52_24</t>
  </si>
  <si>
    <t>2024/ES/D/001542</t>
  </si>
  <si>
    <t>05/04/2024</t>
  </si>
  <si>
    <t>26/04/2024</t>
  </si>
  <si>
    <t>24/04/2024</t>
  </si>
  <si>
    <t>02/04/2024</t>
  </si>
  <si>
    <t>30/04/2024</t>
  </si>
  <si>
    <t>19/04/2024</t>
  </si>
  <si>
    <t>20/04/2024</t>
  </si>
  <si>
    <t>23/04/2024</t>
  </si>
  <si>
    <t>25/03/2024</t>
  </si>
  <si>
    <t>08/04/2024</t>
  </si>
  <si>
    <t>02/05/2024</t>
  </si>
  <si>
    <t>04/06/2024</t>
  </si>
  <si>
    <t>15/03/2024</t>
  </si>
  <si>
    <t>14/04/2024</t>
  </si>
  <si>
    <t>16/04/2024</t>
  </si>
  <si>
    <t>07/05/2024</t>
  </si>
  <si>
    <t>22/04/2024</t>
  </si>
  <si>
    <t>12/04/2024</t>
  </si>
  <si>
    <t>10/05/2024</t>
  </si>
  <si>
    <t>06/05/2024</t>
  </si>
  <si>
    <t>30/05/2024</t>
  </si>
  <si>
    <t>23/05/2024</t>
  </si>
  <si>
    <t>16/05/2024</t>
  </si>
  <si>
    <t>17/05/2024</t>
  </si>
  <si>
    <t>15/04/2024</t>
  </si>
  <si>
    <t>15/05/2024</t>
  </si>
  <si>
    <t>06/06/2024</t>
  </si>
  <si>
    <t>11/04/2024</t>
  </si>
  <si>
    <t>13/05/2024</t>
  </si>
  <si>
    <t>03/06/2024</t>
  </si>
  <si>
    <t>29/04/2024</t>
  </si>
  <si>
    <t>28/05/2024</t>
  </si>
  <si>
    <t>27/03/2024</t>
  </si>
  <si>
    <t>05/05/2024</t>
  </si>
  <si>
    <t>07/06/2024</t>
  </si>
  <si>
    <t>13/06/2024</t>
  </si>
  <si>
    <t>30/06/2024</t>
  </si>
  <si>
    <t>14/06/2024</t>
  </si>
  <si>
    <t>18/06/2024</t>
  </si>
  <si>
    <t>21/06/2024</t>
  </si>
  <si>
    <t>06/07/2024</t>
  </si>
  <si>
    <t>27/06/2024</t>
  </si>
  <si>
    <t>25/06/2024</t>
  </si>
  <si>
    <t>12/06/2024</t>
  </si>
  <si>
    <t>12/07/2024</t>
  </si>
  <si>
    <t>28/06/2024</t>
  </si>
  <si>
    <t>29/05/2024</t>
  </si>
  <si>
    <t>13/07/2024</t>
  </si>
  <si>
    <t>01/06/2024</t>
  </si>
  <si>
    <t>23/06/2024</t>
  </si>
  <si>
    <t>26/06/2024</t>
  </si>
  <si>
    <t>26/10/2023</t>
  </si>
  <si>
    <t>03/04/2024</t>
  </si>
  <si>
    <t>08/05/2024</t>
  </si>
  <si>
    <t>20/05/2024</t>
  </si>
  <si>
    <t>09/05/2024</t>
  </si>
  <si>
    <t>24/05/2024</t>
  </si>
  <si>
    <t>20/06/2024</t>
  </si>
  <si>
    <t>08/06/2024</t>
  </si>
  <si>
    <t>10/06/2024</t>
  </si>
  <si>
    <t>05/06/2024</t>
  </si>
  <si>
    <t>17/06/2024</t>
  </si>
  <si>
    <t>11/07/2024</t>
  </si>
  <si>
    <t>05/07/2024</t>
  </si>
  <si>
    <t>23/07/2024</t>
  </si>
  <si>
    <t>28/04/2024</t>
  </si>
  <si>
    <t>03/05/2024</t>
  </si>
  <si>
    <t>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</si>
</sst>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8"/>
      <name val="MS Sans Serif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PT Sans"/>
      <family val="2"/>
    </font>
    <font>
      <sz val="8"/>
      <name val="PT Sans"/>
      <family val="2"/>
    </font>
    <font>
      <sz val="8"/>
      <name val="MS Sans Serif"/>
    </font>
    <font>
      <sz val="8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-0.24997711111789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164" fontId="0" fillId="0" borderId="0" xfId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6" fillId="0" borderId="0" xfId="1" applyFont="1">
      <alignment vertical="center"/>
    </xf>
    <xf numFmtId="2" fontId="6" fillId="0" borderId="0" xfId="0" applyNumberFormat="1" applyFont="1" applyAlignment="1">
      <alignment horizontal="center" vertical="center"/>
    </xf>
    <xf numFmtId="164" fontId="5" fillId="0" borderId="0" xfId="1" applyFo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>
      <alignment vertical="center"/>
    </xf>
    <xf numFmtId="165" fontId="2" fillId="0" borderId="1" xfId="1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14" fontId="0" fillId="0" borderId="0" xfId="0" applyNumberFormat="1" applyAlignment="1">
      <alignment horizontal="center" vertical="center"/>
    </xf>
    <xf numFmtId="164" fontId="0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164" fontId="2" fillId="0" borderId="1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pivotButton="1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pivotButton="1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>
      <alignment vertical="center"/>
    </xf>
    <xf numFmtId="164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164" fontId="8" fillId="0" borderId="8" xfId="0" applyNumberFormat="1" applyFont="1" applyBorder="1">
      <alignment vertical="center"/>
    </xf>
    <xf numFmtId="164" fontId="8" fillId="0" borderId="9" xfId="0" applyNumberFormat="1" applyFont="1" applyBorder="1">
      <alignment vertical="center"/>
    </xf>
    <xf numFmtId="164" fontId="0" fillId="0" borderId="0" xfId="1" applyFont="1" applyBorder="1">
      <alignment vertical="center"/>
    </xf>
    <xf numFmtId="164" fontId="2" fillId="0" borderId="0" xfId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9" fillId="0" borderId="0" xfId="0" applyFont="1" applyBorder="1">
      <alignment vertical="center"/>
    </xf>
    <xf numFmtId="164" fontId="8" fillId="0" borderId="0" xfId="0" applyNumberFormat="1" applyFont="1" applyBorder="1">
      <alignment vertical="center"/>
    </xf>
  </cellXfs>
  <cellStyles count="3">
    <cellStyle name="Migliaia" xfId="1" builtinId="3"/>
    <cellStyle name="Normale" xfId="0" builtinId="0"/>
    <cellStyle name="Normale 2" xfId="2" xr:uid="{C560B851-F8B9-4CEF-8381-6200B8CC694C}"/>
  </cellStyles>
  <dxfs count="24"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/>
        <strike val="0"/>
        <outline val="0"/>
        <shadow val="0"/>
        <u val="none"/>
        <vertAlign val="baseline"/>
        <sz val="8"/>
        <color auto="1"/>
        <name val="PT Sans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ssio" refreshedDate="45495.414164583337" createdVersion="8" refreshedVersion="8" minRefreshableVersion="3" recordCount="282" xr:uid="{0C1E3393-31EE-4A7A-9832-0C49858C7D4D}">
  <cacheSource type="worksheet">
    <worksheetSource ref="A1:J283" sheet="POPOLAZIONE"/>
  </cacheSource>
  <cacheFields count="10">
    <cacheField name="ID FATTURA" numFmtId="0">
      <sharedItems containsSemiMixedTypes="0" containsString="0" containsNumber="1" containsInteger="1" minValue="1" maxValue="282"/>
    </cacheField>
    <cacheField name="Numero fattura" numFmtId="0">
      <sharedItems/>
    </cacheField>
    <cacheField name="Data fattura" numFmtId="0">
      <sharedItems/>
    </cacheField>
    <cacheField name="Totale fattura" numFmtId="164">
      <sharedItems containsSemiMixedTypes="0" containsString="0" containsNumber="1" minValue="4.3099999999999996" maxValue="171860.57"/>
    </cacheField>
    <cacheField name="Data scadenza" numFmtId="14">
      <sharedItems containsDate="1" containsMixedTypes="1" minDate="2023-12-20T00:00:00" maxDate="2024-06-29T00:00:00"/>
    </cacheField>
    <cacheField name="Data Pagamento" numFmtId="14">
      <sharedItems/>
    </cacheField>
    <cacheField name="Importo Pagato" numFmtId="164">
      <sharedItems containsSemiMixedTypes="0" containsString="0" containsNumber="1" minValue="4.3099999999999996" maxValue="171860.57"/>
    </cacheField>
    <cacheField name="TRIMESTRE" numFmtId="0">
      <sharedItems count="2">
        <s v="I TRIMESTRE"/>
        <s v="II TRIMESTRE"/>
      </sharedItems>
    </cacheField>
    <cacheField name="RITARDO" numFmtId="165">
      <sharedItems containsSemiMixedTypes="0" containsString="0" containsNumber="1" containsInteger="1" minValue="-79" maxValue="123"/>
    </cacheField>
    <cacheField name="Ritardo Ponderato" numFmtId="164">
      <sharedItems containsSemiMixedTypes="0" containsString="0" containsNumber="1" minValue="-3780932.54" maxValue="679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2">
  <r>
    <n v="1"/>
    <s v="412318825400"/>
    <s v="06/12/2023"/>
    <n v="1510.15"/>
    <s v="05/01/2024"/>
    <s v="08/01/2024"/>
    <n v="1510.15"/>
    <x v="0"/>
    <n v="3"/>
    <n v="4530.4500000000007"/>
  </r>
  <r>
    <n v="2"/>
    <s v="3301000502-1226"/>
    <s v="05/12/2023"/>
    <n v="84260.13"/>
    <s v="05/01/2024"/>
    <s v="10/01/2024"/>
    <n v="84260.13"/>
    <x v="0"/>
    <n v="5"/>
    <n v="421300.65"/>
  </r>
  <r>
    <n v="3"/>
    <s v="2023VP0000360"/>
    <s v="27/10/2023"/>
    <n v="15750"/>
    <s v="30/11/2023"/>
    <s v="10/01/2024"/>
    <n v="15750"/>
    <x v="0"/>
    <n v="41"/>
    <n v="645750"/>
  </r>
  <r>
    <n v="4"/>
    <s v="7X05830919"/>
    <s v="12/12/2023"/>
    <n v="868.16"/>
    <s v="11/01/2024"/>
    <s v="11/01/2024"/>
    <n v="868.16"/>
    <x v="0"/>
    <n v="0"/>
    <n v="0"/>
  </r>
  <r>
    <n v="5"/>
    <s v="FATTPA 44_23"/>
    <s v="06/12/2023"/>
    <n v="438.52"/>
    <s v="10/01/2024"/>
    <s v="12/01/2024"/>
    <n v="438.52"/>
    <x v="0"/>
    <n v="2"/>
    <n v="877.04"/>
  </r>
  <r>
    <n v="6"/>
    <s v="1629"/>
    <s v="14/12/2023"/>
    <n v="3850"/>
    <s v="10/01/2024"/>
    <s v="12/01/2024"/>
    <n v="3850"/>
    <x v="0"/>
    <n v="2"/>
    <n v="7700"/>
  </r>
  <r>
    <n v="7"/>
    <s v="313/0"/>
    <s v="04/12/2023"/>
    <n v="1400"/>
    <s v="31/01/2024"/>
    <s v="12/01/2024"/>
    <n v="1400"/>
    <x v="0"/>
    <n v="-19"/>
    <n v="-26600"/>
  </r>
  <r>
    <n v="8"/>
    <s v="H43018"/>
    <s v="30/11/2023"/>
    <n v="1247.44"/>
    <d v="2024-01-02T00:00:00"/>
    <s v="12/01/2024"/>
    <n v="948"/>
    <x v="0"/>
    <n v="10"/>
    <n v="12474.400000000001"/>
  </r>
  <r>
    <n v="9"/>
    <s v="H43044"/>
    <s v="30/11/2023"/>
    <n v="4.3099999999999996"/>
    <d v="2024-01-02T00:00:00"/>
    <s v="12/01/2024"/>
    <n v="4.3099999999999996"/>
    <x v="0"/>
    <n v="10"/>
    <n v="43.099999999999994"/>
  </r>
  <r>
    <n v="10"/>
    <s v="T58728"/>
    <s v="30/11/2023"/>
    <n v="25.5"/>
    <d v="2024-01-18T00:00:00"/>
    <s v="12/01/2024"/>
    <n v="25.5"/>
    <x v="0"/>
    <n v="-6"/>
    <n v="-153"/>
  </r>
  <r>
    <n v="11"/>
    <s v="N80878"/>
    <s v="30/11/2023"/>
    <n v="1609.65"/>
    <d v="2024-01-13T00:00:00"/>
    <s v="12/01/2024"/>
    <n v="1609.65"/>
    <x v="0"/>
    <n v="-1"/>
    <n v="-1609.65"/>
  </r>
  <r>
    <n v="12"/>
    <s v="H43097"/>
    <s v="30/11/2023"/>
    <n v="315"/>
    <d v="2024-01-02T00:00:00"/>
    <s v="12/01/2024"/>
    <n v="315"/>
    <x v="0"/>
    <n v="10"/>
    <n v="3150"/>
  </r>
  <r>
    <n v="13"/>
    <s v="T51617"/>
    <s v="31/10/2023"/>
    <n v="152.97999999999999"/>
    <d v="2023-12-20T00:00:00"/>
    <s v="12/01/2024"/>
    <n v="152.97999999999999"/>
    <x v="0"/>
    <n v="23"/>
    <n v="3518.54"/>
  </r>
  <r>
    <n v="14"/>
    <s v="126EL"/>
    <s v="20/12/2023"/>
    <n v="366"/>
    <d v="2024-01-20T00:00:00"/>
    <s v="12/01/2024"/>
    <n v="306"/>
    <x v="0"/>
    <n v="-8"/>
    <n v="-2928"/>
  </r>
  <r>
    <n v="15"/>
    <s v="F58646"/>
    <s v="31/10/2023"/>
    <n v="142.68"/>
    <s v="21/12/2023"/>
    <s v="12/01/2024"/>
    <n v="142.68"/>
    <x v="0"/>
    <n v="22"/>
    <n v="3138.96"/>
  </r>
  <r>
    <n v="16"/>
    <s v="N80773"/>
    <s v="31/10/2023"/>
    <n v="3465.01"/>
    <d v="2023-12-28T00:00:00"/>
    <s v="12/01/2024"/>
    <n v="3465.01"/>
    <x v="0"/>
    <n v="15"/>
    <n v="51975.15"/>
  </r>
  <r>
    <n v="17"/>
    <s v="42/2023"/>
    <s v="11/12/2023"/>
    <n v="5142.5"/>
    <s v="31/01/2024"/>
    <s v="12/01/2024"/>
    <n v="5142.5"/>
    <x v="0"/>
    <n v="-19"/>
    <n v="-97707.5"/>
  </r>
  <r>
    <n v="18"/>
    <s v="F78071"/>
    <s v="30/11/2023"/>
    <n v="285.43"/>
    <d v="2024-01-16T00:00:00"/>
    <s v="12/01/2024"/>
    <n v="285.43"/>
    <x v="0"/>
    <n v="-4"/>
    <n v="-1141.72"/>
  </r>
  <r>
    <n v="19"/>
    <s v="H43071"/>
    <s v="30/11/2023"/>
    <n v="209.99"/>
    <d v="2024-01-02T00:00:00"/>
    <s v="12/01/2024"/>
    <n v="209.99"/>
    <x v="0"/>
    <n v="10"/>
    <n v="2099.9"/>
  </r>
  <r>
    <n v="20"/>
    <s v="01S620232181004789"/>
    <s v="15/12/2023"/>
    <n v="135"/>
    <s v="14/01/2024"/>
    <s v="16/01/2024"/>
    <n v="135"/>
    <x v="0"/>
    <n v="2"/>
    <n v="270"/>
  </r>
  <r>
    <n v="21"/>
    <s v="3301000027-1226"/>
    <s v="08/01/2024"/>
    <n v="5201.0600000000004"/>
    <s v="05/02/2024"/>
    <s v="16/01/2024"/>
    <n v="5201.0600000000004"/>
    <x v="0"/>
    <n v="-20"/>
    <n v="-104021.20000000001"/>
  </r>
  <r>
    <n v="22"/>
    <s v="3301000023-1226"/>
    <s v="08/01/2024"/>
    <n v="16596.16"/>
    <s v="08/02/2024"/>
    <s v="16/01/2024"/>
    <n v="16596.16"/>
    <x v="0"/>
    <n v="-23"/>
    <n v="-381711.68"/>
  </r>
  <r>
    <n v="23"/>
    <s v="26179"/>
    <s v="24/11/2023"/>
    <n v="300"/>
    <s v="20/01/2024"/>
    <s v="19/01/2024"/>
    <n v="300"/>
    <x v="0"/>
    <n v="-1"/>
    <n v="-300"/>
  </r>
  <r>
    <n v="24"/>
    <s v="FPA 4/23"/>
    <s v="19/12/2023"/>
    <n v="1000"/>
    <s v="20/01/2024"/>
    <s v="19/01/2024"/>
    <n v="1000"/>
    <x v="0"/>
    <n v="-1"/>
    <n v="-1000"/>
  </r>
  <r>
    <n v="25"/>
    <s v="0010027003"/>
    <s v="23/12/2023"/>
    <n v="466.5"/>
    <s v="20/01/2024"/>
    <s v="19/01/2024"/>
    <n v="466.5"/>
    <x v="0"/>
    <n v="-1"/>
    <n v="-466.5"/>
  </r>
  <r>
    <n v="26"/>
    <s v="F 87/Q 2024"/>
    <s v="08/01/2024"/>
    <n v="446.59"/>
    <s v="20/01/2024"/>
    <s v="19/01/2024"/>
    <n v="446.59"/>
    <x v="0"/>
    <n v="-1"/>
    <n v="-446.59"/>
  </r>
  <r>
    <n v="27"/>
    <s v="25826"/>
    <s v="21/11/2023"/>
    <n v="300"/>
    <s v="20/01/2024"/>
    <s v="19/01/2024"/>
    <n v="300"/>
    <x v="0"/>
    <n v="-1"/>
    <n v="-300"/>
  </r>
  <r>
    <n v="28"/>
    <s v="FE56/23"/>
    <s v="18/12/2023"/>
    <n v="899"/>
    <s v="20/01/2024"/>
    <s v="19/01/2024"/>
    <n v="899"/>
    <x v="0"/>
    <n v="-1"/>
    <n v="-899"/>
  </r>
  <r>
    <n v="29"/>
    <s v="FPA 5/23"/>
    <s v="22/12/2023"/>
    <n v="150"/>
    <s v="20/01/2024"/>
    <s v="19/01/2024"/>
    <n v="150"/>
    <x v="0"/>
    <n v="-1"/>
    <n v="-150"/>
  </r>
  <r>
    <n v="30"/>
    <s v="1524000011"/>
    <s v="05/01/2024"/>
    <n v="126"/>
    <d v="2024-02-05T00:00:00"/>
    <s v="25/01/2024"/>
    <n v="126"/>
    <x v="0"/>
    <n v="-11"/>
    <n v="-1386"/>
  </r>
  <r>
    <n v="31"/>
    <s v="1524000010"/>
    <s v="05/01/2024"/>
    <n v="126"/>
    <d v="2024-02-05T00:00:00"/>
    <s v="25/01/2024"/>
    <n v="126"/>
    <x v="0"/>
    <n v="-11"/>
    <n v="-1386"/>
  </r>
  <r>
    <n v="32"/>
    <s v="10/33"/>
    <s v="04/12/2023"/>
    <n v="10000"/>
    <s v="31/12/2023"/>
    <s v="26/01/2024"/>
    <n v="10000"/>
    <x v="0"/>
    <n v="26"/>
    <n v="260000"/>
  </r>
  <r>
    <n v="33"/>
    <s v="1023318564"/>
    <s v="14/12/2023"/>
    <n v="126.76"/>
    <s v="12/02/2024"/>
    <s v="26/01/2024"/>
    <n v="126.76"/>
    <x v="0"/>
    <n v="-17"/>
    <n v="-2154.92"/>
  </r>
  <r>
    <n v="34"/>
    <s v="245PA"/>
    <s v="29/12/2023"/>
    <n v="1504.25"/>
    <s v="30/01/2024"/>
    <s v="30/01/2024"/>
    <n v="1504.25"/>
    <x v="0"/>
    <n v="0"/>
    <n v="0"/>
  </r>
  <r>
    <n v="35"/>
    <s v="2023/388M"/>
    <s v="29/12/2023"/>
    <n v="120"/>
    <s v="30/01/2024"/>
    <s v="30/01/2024"/>
    <n v="120"/>
    <x v="0"/>
    <n v="0"/>
    <n v="0"/>
  </r>
  <r>
    <n v="36"/>
    <s v="PAE0051455"/>
    <s v="31/12/2023"/>
    <n v="216.21"/>
    <s v="31/01/2024"/>
    <s v="31/01/2024"/>
    <n v="216.21"/>
    <x v="0"/>
    <n v="0"/>
    <n v="0"/>
  </r>
  <r>
    <n v="37"/>
    <s v="AC75B38D-0002"/>
    <s v="25/01/2024"/>
    <n v="164.68"/>
    <s v="25/01/2024"/>
    <s v="31/01/2024"/>
    <n v="164.68"/>
    <x v="0"/>
    <n v="6"/>
    <n v="988.08"/>
  </r>
  <r>
    <n v="38"/>
    <s v="1/2024"/>
    <s v="24/01/2024"/>
    <n v="81750"/>
    <s v="31/01/2024"/>
    <s v="31/01/2024"/>
    <n v="81750"/>
    <x v="0"/>
    <n v="0"/>
    <n v="0"/>
  </r>
  <r>
    <n v="39"/>
    <s v="194"/>
    <s v="19/01/2024"/>
    <n v="292.62"/>
    <s v="29/01/2024"/>
    <s v="31/01/2024"/>
    <n v="292.62"/>
    <x v="0"/>
    <n v="2"/>
    <n v="585.24"/>
  </r>
  <r>
    <n v="40"/>
    <s v="95-000000-2024-FT"/>
    <s v="09/01/2024"/>
    <n v="2792"/>
    <s v="31/01/2024"/>
    <s v="01/02/2024"/>
    <n v="2792"/>
    <x v="0"/>
    <n v="1"/>
    <n v="2792"/>
  </r>
  <r>
    <n v="41"/>
    <s v="1010231500011380"/>
    <s v="31/12/2023"/>
    <n v="9"/>
    <s v="31/01/2024"/>
    <s v="01/02/2024"/>
    <n v="9"/>
    <x v="0"/>
    <n v="1"/>
    <n v="9"/>
  </r>
  <r>
    <n v="42"/>
    <s v="14"/>
    <s v="17/01/2024"/>
    <n v="314.24"/>
    <s v="17/02/2024"/>
    <s v="01/02/2024"/>
    <n v="275.83999999999997"/>
    <x v="0"/>
    <n v="-16"/>
    <n v="-5027.84"/>
  </r>
  <r>
    <n v="43"/>
    <s v="FATTPA 1_24"/>
    <s v="02/01/2024"/>
    <n v="8500"/>
    <s v="02/02/2024"/>
    <s v="01/02/2024"/>
    <n v="8500"/>
    <x v="0"/>
    <n v="-1"/>
    <n v="-8500"/>
  </r>
  <r>
    <n v="44"/>
    <s v="1010231500011378"/>
    <s v="31/12/2023"/>
    <n v="4.5"/>
    <s v="31/01/2024"/>
    <s v="01/02/2024"/>
    <n v="4.5"/>
    <x v="0"/>
    <n v="1"/>
    <n v="4.5"/>
  </r>
  <r>
    <n v="45"/>
    <s v="1010231500011379"/>
    <s v="31/12/2023"/>
    <n v="3430"/>
    <s v="31/01/2024"/>
    <s v="01/02/2024"/>
    <n v="3430"/>
    <x v="0"/>
    <n v="1"/>
    <n v="3430"/>
  </r>
  <r>
    <n v="46"/>
    <s v="2024321001887"/>
    <s v="01/01/2024"/>
    <n v="690"/>
    <s v="31/01/2024"/>
    <s v="01/02/2024"/>
    <n v="680"/>
    <x v="0"/>
    <n v="1"/>
    <n v="690"/>
  </r>
  <r>
    <n v="47"/>
    <s v="FATTPA3_24"/>
    <s v="03/01/2024"/>
    <n v="419.67"/>
    <s v="03/02/2024"/>
    <s v="01/02/2024"/>
    <n v="419.67"/>
    <x v="0"/>
    <n v="-2"/>
    <n v="-839.34"/>
  </r>
  <r>
    <n v="48"/>
    <s v="2883"/>
    <s v="27/12/2023"/>
    <n v="15002"/>
    <s v="27/01/2024"/>
    <s v="01/02/2024"/>
    <n v="15002"/>
    <x v="0"/>
    <n v="5"/>
    <n v="75010"/>
  </r>
  <r>
    <n v="49"/>
    <s v="51/PA"/>
    <s v="31/12/2023"/>
    <n v="2120.4"/>
    <s v="31/01/2024"/>
    <s v="01/02/2024"/>
    <n v="2120.4"/>
    <x v="0"/>
    <n v="1"/>
    <n v="2120.4"/>
  </r>
  <r>
    <n v="50"/>
    <s v="2024321001887"/>
    <s v="01/01/2024"/>
    <n v="690"/>
    <s v="31/01/2024"/>
    <s v="02/02/2024"/>
    <n v="10"/>
    <x v="0"/>
    <n v="2"/>
    <n v="1380"/>
  </r>
  <r>
    <n v="51"/>
    <s v="H43184"/>
    <s v="31/12/2023"/>
    <n v="357.89"/>
    <s v="05/02/2024"/>
    <s v="05/02/2024"/>
    <n v="357.89"/>
    <x v="0"/>
    <n v="0"/>
    <n v="0"/>
  </r>
  <r>
    <n v="52"/>
    <s v="K04106"/>
    <s v="31/12/2023"/>
    <n v="691.29"/>
    <s v="11/02/2024"/>
    <s v="05/02/2024"/>
    <n v="691.29"/>
    <x v="0"/>
    <n v="-6"/>
    <n v="-4147.74"/>
  </r>
  <r>
    <n v="53"/>
    <s v="0001401543"/>
    <s v="14/09/2023"/>
    <n v="70000"/>
    <s v="31/10/2023"/>
    <s v="05/02/2024"/>
    <n v="70000"/>
    <x v="0"/>
    <n v="97"/>
    <n v="6790000"/>
  </r>
  <r>
    <n v="54"/>
    <s v="T64963"/>
    <s v="31/12/2023"/>
    <n v="237.03"/>
    <s v="17/02/2024"/>
    <s v="05/02/2024"/>
    <n v="237.03"/>
    <x v="0"/>
    <n v="-12"/>
    <n v="-2844.36"/>
  </r>
  <r>
    <n v="55"/>
    <s v="V0-2092"/>
    <s v="03/01/2024"/>
    <n v="2950.95"/>
    <s v="05/02/2024"/>
    <s v="05/02/2024"/>
    <n v="2950.95"/>
    <x v="0"/>
    <n v="0"/>
    <n v="0"/>
  </r>
  <r>
    <n v="56"/>
    <s v="H43164"/>
    <s v="31/12/2023"/>
    <n v="4613.62"/>
    <s v="05/02/2024"/>
    <s v="05/02/2024"/>
    <n v="4613.62"/>
    <x v="0"/>
    <n v="0"/>
    <n v="0"/>
  </r>
  <r>
    <n v="57"/>
    <s v="H43233"/>
    <s v="31/12/2023"/>
    <n v="351.29"/>
    <s v="05/02/2024"/>
    <s v="05/02/2024"/>
    <n v="351.29"/>
    <x v="0"/>
    <n v="0"/>
    <n v="0"/>
  </r>
  <r>
    <n v="58"/>
    <s v="N80982"/>
    <s v="31/12/2023"/>
    <n v="339.36"/>
    <s v="17/02/2024"/>
    <s v="05/02/2024"/>
    <n v="339.36"/>
    <x v="0"/>
    <n v="-12"/>
    <n v="-4072.32"/>
  </r>
  <r>
    <n v="59"/>
    <s v="H43210"/>
    <s v="31/12/2023"/>
    <n v="750.41"/>
    <s v="05/02/2024"/>
    <s v="05/02/2024"/>
    <n v="750.41"/>
    <x v="0"/>
    <n v="0"/>
    <n v="0"/>
  </r>
  <r>
    <n v="60"/>
    <s v="N80976"/>
    <s v="31/12/2023"/>
    <n v="6161"/>
    <s v="14/02/2024"/>
    <s v="05/02/2024"/>
    <n v="6161"/>
    <x v="0"/>
    <n v="-9"/>
    <n v="-55449"/>
  </r>
  <r>
    <n v="61"/>
    <s v="221/FE/2024"/>
    <s v="12/01/2024"/>
    <n v="294.98"/>
    <s v="10/02/2024"/>
    <s v="08/02/2024"/>
    <n v="294.98"/>
    <x v="0"/>
    <n v="-2"/>
    <n v="-589.96"/>
  </r>
  <r>
    <n v="62"/>
    <s v="6"/>
    <s v="08/01/2024"/>
    <n v="1350"/>
    <s v="08/02/2024"/>
    <s v="08/02/2024"/>
    <n v="1350"/>
    <x v="0"/>
    <n v="0"/>
    <n v="0"/>
  </r>
  <r>
    <n v="63"/>
    <s v="1410000059"/>
    <s v="12/01/2024"/>
    <n v="250"/>
    <s v="10/02/2024"/>
    <s v="09/02/2024"/>
    <n v="250"/>
    <x v="0"/>
    <n v="-1"/>
    <n v="-250"/>
  </r>
  <r>
    <n v="64"/>
    <s v="412401218855"/>
    <s v="11/01/2024"/>
    <n v="1484.15"/>
    <s v="10/02/2024"/>
    <s v="12/02/2024"/>
    <n v="1484.15"/>
    <x v="0"/>
    <n v="2"/>
    <n v="2968.3"/>
  </r>
  <r>
    <n v="65"/>
    <s v="37/PA"/>
    <s v="12/01/2024"/>
    <n v="4999.07"/>
    <s v="12/02/2024"/>
    <s v="12/02/2024"/>
    <n v="4211.07"/>
    <x v="0"/>
    <n v="0"/>
    <n v="0"/>
  </r>
  <r>
    <n v="66"/>
    <s v="M01495"/>
    <s v="06/09/2023"/>
    <n v="370"/>
    <s v="11/11/2023"/>
    <s v="13/02/2024"/>
    <n v="370"/>
    <x v="0"/>
    <n v="94"/>
    <n v="34780"/>
  </r>
  <r>
    <n v="67"/>
    <s v="M02430"/>
    <s v="31/12/2023"/>
    <n v="182.11"/>
    <s v="15/02/2024"/>
    <s v="13/02/2024"/>
    <n v="182.11"/>
    <x v="0"/>
    <n v="-2"/>
    <n v="-364.22"/>
  </r>
  <r>
    <n v="68"/>
    <s v="M02417"/>
    <s v="31/12/2023"/>
    <n v="500"/>
    <s v="12/02/2024"/>
    <s v="13/02/2024"/>
    <n v="500"/>
    <x v="0"/>
    <n v="1"/>
    <n v="500"/>
  </r>
  <r>
    <n v="69"/>
    <s v="0070"/>
    <s v="17/01/2024"/>
    <n v="2000"/>
    <s v="16/02/2024"/>
    <s v="16/02/2024"/>
    <n v="2000"/>
    <x v="0"/>
    <n v="0"/>
    <n v="0"/>
  </r>
  <r>
    <n v="70"/>
    <s v="1410000124"/>
    <s v="19/01/2024"/>
    <n v="11820"/>
    <s v="16/02/2024"/>
    <s v="16/02/2024"/>
    <n v="11820"/>
    <x v="0"/>
    <n v="0"/>
    <n v="0"/>
  </r>
  <r>
    <n v="71"/>
    <s v="0052"/>
    <s v="16/01/2024"/>
    <n v="2850"/>
    <s v="16/02/2024"/>
    <s v="16/02/2024"/>
    <n v="2850"/>
    <x v="0"/>
    <n v="0"/>
    <n v="0"/>
  </r>
  <r>
    <n v="72"/>
    <s v="V20004403/2024"/>
    <s v="17/01/2024"/>
    <n v="351.5"/>
    <s v="16/02/2024"/>
    <s v="16/02/2024"/>
    <n v="351.5"/>
    <x v="0"/>
    <n v="0"/>
    <n v="0"/>
  </r>
  <r>
    <n v="73"/>
    <s v="01S620242181000489"/>
    <s v="15/01/2024"/>
    <n v="244.8"/>
    <s v="14/02/2024"/>
    <s v="19/02/2024"/>
    <n v="244.8"/>
    <x v="0"/>
    <n v="5"/>
    <n v="1224"/>
  </r>
  <r>
    <n v="74"/>
    <s v="01S620242181000170"/>
    <s v="15/01/2024"/>
    <n v="9745"/>
    <s v="14/02/2024"/>
    <s v="19/02/2024"/>
    <n v="9745"/>
    <x v="0"/>
    <n v="5"/>
    <n v="48725"/>
  </r>
  <r>
    <n v="75"/>
    <s v="01S620242181000096"/>
    <s v="15/01/2024"/>
    <n v="179.5"/>
    <s v="14/02/2024"/>
    <s v="19/02/2024"/>
    <n v="179.5"/>
    <x v="0"/>
    <n v="5"/>
    <n v="897.5"/>
  </r>
  <r>
    <n v="76"/>
    <s v="01/24/PA"/>
    <s v="24/01/2024"/>
    <n v="4000"/>
    <s v="23/02/2024"/>
    <s v="22/02/2024"/>
    <n v="4000"/>
    <x v="0"/>
    <n v="-1"/>
    <n v="-4000"/>
  </r>
  <r>
    <n v="77"/>
    <s v="11"/>
    <s v="26/01/2024"/>
    <n v="1240"/>
    <s v="23/02/2024"/>
    <s v="22/02/2024"/>
    <n v="1240"/>
    <x v="0"/>
    <n v="-1"/>
    <n v="-1240"/>
  </r>
  <r>
    <n v="78"/>
    <s v="28"/>
    <s v="25/01/2024"/>
    <n v="50"/>
    <s v="23/02/2024"/>
    <s v="22/02/2024"/>
    <n v="50"/>
    <x v="0"/>
    <n v="-1"/>
    <n v="-50"/>
  </r>
  <r>
    <n v="79"/>
    <s v="1010877442"/>
    <s v="29/01/2024"/>
    <n v="347"/>
    <s v="23/02/2024"/>
    <s v="22/02/2024"/>
    <n v="347"/>
    <x v="0"/>
    <n v="-1"/>
    <n v="-347"/>
  </r>
  <r>
    <n v="80"/>
    <s v="2/10"/>
    <s v="19/02/2024"/>
    <n v="271.38"/>
    <s v="19/03/2024"/>
    <s v="26/02/2024"/>
    <n v="235.38"/>
    <x v="0"/>
    <n v="-22"/>
    <n v="-5970.36"/>
  </r>
  <r>
    <n v="81"/>
    <s v="2/14"/>
    <s v="19/02/2024"/>
    <n v="1522.56"/>
    <s v="19/03/2024"/>
    <s v="26/02/2024"/>
    <n v="1282.56"/>
    <x v="0"/>
    <n v="-22"/>
    <n v="-33496.32"/>
  </r>
  <r>
    <n v="82"/>
    <s v="2/15"/>
    <s v="19/02/2024"/>
    <n v="12973.44"/>
    <s v="19/03/2024"/>
    <s v="26/02/2024"/>
    <n v="10928.45"/>
    <x v="0"/>
    <n v="-22"/>
    <n v="-285415.67999999999"/>
  </r>
  <r>
    <n v="83"/>
    <s v="2/12"/>
    <s v="19/02/2024"/>
    <n v="4910.26"/>
    <s v="19/03/2024"/>
    <s v="26/02/2024"/>
    <n v="4136.26"/>
    <x v="0"/>
    <n v="-22"/>
    <n v="-108025.72"/>
  </r>
  <r>
    <n v="84"/>
    <s v="2/13"/>
    <s v="19/02/2024"/>
    <n v="498"/>
    <s v="19/03/2024"/>
    <s v="26/02/2024"/>
    <n v="498"/>
    <x v="0"/>
    <n v="-22"/>
    <n v="-10956"/>
  </r>
  <r>
    <n v="85"/>
    <s v="26/E"/>
    <s v="01/02/2024"/>
    <n v="1400"/>
    <s v="29/02/2024"/>
    <s v="26/02/2024"/>
    <n v="1400"/>
    <x v="0"/>
    <n v="-3"/>
    <n v="-4200"/>
  </r>
  <r>
    <n v="86"/>
    <s v="2/11"/>
    <s v="19/02/2024"/>
    <n v="1522.56"/>
    <s v="19/03/2024"/>
    <s v="26/02/2024"/>
    <n v="1282.56"/>
    <x v="0"/>
    <n v="-22"/>
    <n v="-33496.32"/>
  </r>
  <r>
    <n v="87"/>
    <s v="2/2024"/>
    <s v="21/02/2024"/>
    <n v="171860.57"/>
    <s v="21/03/2024"/>
    <s v="28/02/2024"/>
    <n v="171860.57"/>
    <x v="0"/>
    <n v="-22"/>
    <n v="-3780932.54"/>
  </r>
  <r>
    <n v="88"/>
    <s v="16PA"/>
    <s v="31/01/2024"/>
    <n v="1504.25"/>
    <s v="29/02/2024"/>
    <s v="29/02/2024"/>
    <n v="1504.25"/>
    <x v="0"/>
    <n v="0"/>
    <n v="0"/>
  </r>
  <r>
    <n v="89"/>
    <s v="FATTPA 9_24"/>
    <s v="05/02/2024"/>
    <n v="459.02"/>
    <s v="29/02/2024"/>
    <s v="29/02/2024"/>
    <n v="459.02"/>
    <x v="0"/>
    <n v="0"/>
    <n v="0"/>
  </r>
  <r>
    <n v="90"/>
    <s v="82/PA"/>
    <s v="31/10/2023"/>
    <n v="235.64"/>
    <s v="29/02/2024"/>
    <s v="29/02/2024"/>
    <n v="235.64"/>
    <x v="0"/>
    <n v="0"/>
    <n v="0"/>
  </r>
  <r>
    <n v="91"/>
    <s v="9/PA"/>
    <s v="02/02/2024"/>
    <n v="1107.27"/>
    <s v="29/02/2024"/>
    <s v="29/02/2024"/>
    <n v="1107.27"/>
    <x v="0"/>
    <n v="0"/>
    <n v="0"/>
  </r>
  <r>
    <n v="92"/>
    <s v="2024V00182"/>
    <s v="30/01/2024"/>
    <n v="360"/>
    <s v="29/02/2024"/>
    <s v="29/02/2024"/>
    <n v="360"/>
    <x v="0"/>
    <n v="0"/>
    <n v="0"/>
  </r>
  <r>
    <n v="93"/>
    <s v="0000250"/>
    <s v="05/02/2024"/>
    <n v="1050"/>
    <s v="29/02/2024"/>
    <s v="29/02/2024"/>
    <n v="1050"/>
    <x v="0"/>
    <n v="0"/>
    <n v="0"/>
  </r>
  <r>
    <n v="94"/>
    <s v="1010241500000719"/>
    <s v="31/01/2024"/>
    <n v="15"/>
    <s v="29/02/2024"/>
    <s v="29/02/2024"/>
    <n v="15"/>
    <x v="0"/>
    <n v="0"/>
    <n v="0"/>
  </r>
  <r>
    <n v="95"/>
    <s v="2024321004632"/>
    <s v="01/02/2024"/>
    <n v="690"/>
    <s v="29/02/2024"/>
    <s v="29/02/2024"/>
    <n v="690"/>
    <x v="0"/>
    <n v="0"/>
    <n v="0"/>
  </r>
  <r>
    <n v="96"/>
    <s v="2024/22M"/>
    <s v="31/01/2024"/>
    <n v="20"/>
    <s v="29/02/2024"/>
    <s v="29/02/2024"/>
    <n v="20"/>
    <x v="0"/>
    <n v="0"/>
    <n v="0"/>
  </r>
  <r>
    <n v="97"/>
    <s v="2024V00175"/>
    <s v="26/01/2024"/>
    <n v="12560"/>
    <s v="29/02/2024"/>
    <s v="29/02/2024"/>
    <n v="12560"/>
    <x v="0"/>
    <n v="0"/>
    <n v="0"/>
  </r>
  <r>
    <n v="98"/>
    <s v="18017/01"/>
    <s v="17/10/2023"/>
    <n v="58.91"/>
    <s v="29/02/2024"/>
    <s v="29/02/2024"/>
    <n v="58.91"/>
    <x v="0"/>
    <n v="0"/>
    <n v="0"/>
  </r>
  <r>
    <n v="99"/>
    <s v="94/PA"/>
    <s v="30/11/2023"/>
    <n v="545.45000000000005"/>
    <s v="29/02/2024"/>
    <s v="29/02/2024"/>
    <n v="545.45000000000005"/>
    <x v="0"/>
    <n v="0"/>
    <n v="0"/>
  </r>
  <r>
    <n v="100"/>
    <s v="V0-17980"/>
    <s v="01/02/2024"/>
    <n v="3523.95"/>
    <s v="05/03/2024"/>
    <s v="04/03/2024"/>
    <n v="3523.95"/>
    <x v="0"/>
    <n v="-1"/>
    <n v="-3523.95"/>
  </r>
  <r>
    <n v="101"/>
    <s v="FATTPA 27_24"/>
    <s v="28/02/2024"/>
    <n v="24739.439999999999"/>
    <s v="28/03/2024"/>
    <s v="05/03/2024"/>
    <n v="21729.439999999999"/>
    <x v="0"/>
    <n v="-23"/>
    <n v="-569007.12"/>
  </r>
  <r>
    <n v="102"/>
    <s v="FATTPA 26_24"/>
    <s v="28/02/2024"/>
    <n v="3045.12"/>
    <s v="28/03/2024"/>
    <s v="05/03/2024"/>
    <n v="2565.12"/>
    <x v="0"/>
    <n v="-23"/>
    <n v="-70037.759999999995"/>
  </r>
  <r>
    <n v="103"/>
    <s v="FATTPA 30_24"/>
    <s v="28/02/2024"/>
    <n v="1292.06"/>
    <s v="28/03/2024"/>
    <s v="05/03/2024"/>
    <n v="1132.06"/>
    <x v="0"/>
    <n v="-23"/>
    <n v="-29717.379999999997"/>
  </r>
  <r>
    <n v="104"/>
    <s v="FATTPA 29_24"/>
    <s v="28/02/2024"/>
    <n v="729.56"/>
    <s v="28/03/2024"/>
    <s v="05/03/2024"/>
    <n v="614.55999999999995"/>
    <x v="0"/>
    <n v="-23"/>
    <n v="-16779.879999999997"/>
  </r>
  <r>
    <n v="105"/>
    <s v="FATTPA 31_24"/>
    <s v="28/02/2024"/>
    <n v="43702.239999999998"/>
    <s v="28/03/2024"/>
    <s v="05/03/2024"/>
    <n v="36813.49"/>
    <x v="0"/>
    <n v="-23"/>
    <n v="-1005151.5199999999"/>
  </r>
  <r>
    <n v="106"/>
    <s v="FATTPA 25_24"/>
    <s v="28/02/2024"/>
    <n v="2713.84"/>
    <s v="28/03/2024"/>
    <s v="05/03/2024"/>
    <n v="2353.84"/>
    <x v="0"/>
    <n v="-23"/>
    <n v="-62418.320000000007"/>
  </r>
  <r>
    <n v="107"/>
    <s v="FATTPA 28_24"/>
    <s v="28/02/2024"/>
    <n v="2854.8"/>
    <s v="28/03/2024"/>
    <s v="05/03/2024"/>
    <n v="2404.8000000000002"/>
    <x v="0"/>
    <n v="-23"/>
    <n v="-65660.400000000009"/>
  </r>
  <r>
    <n v="108"/>
    <s v="8E"/>
    <s v="12/01/2024"/>
    <n v="1628.29"/>
    <s v="29/02/2024"/>
    <s v="06/03/2024"/>
    <n v="1371.62"/>
    <x v="0"/>
    <n v="6"/>
    <n v="9769.74"/>
  </r>
  <r>
    <n v="109"/>
    <s v="IT05116453"/>
    <s v="11/01/2024"/>
    <n v="170.96"/>
    <s v="11/02/2024"/>
    <s v="06/03/2024"/>
    <n v="170.96"/>
    <x v="0"/>
    <n v="24"/>
    <n v="4103.04"/>
  </r>
  <r>
    <n v="110"/>
    <s v="V60002140/2024"/>
    <s v="13/02/2024"/>
    <n v="5101.99"/>
    <s v="10/03/2024"/>
    <s v="08/03/2024"/>
    <n v="5101.99"/>
    <x v="0"/>
    <n v="-2"/>
    <n v="-10203.98"/>
  </r>
  <r>
    <n v="111"/>
    <s v="19EL"/>
    <s v="10/02/2024"/>
    <n v="366"/>
    <s v="10/03/2024"/>
    <s v="08/03/2024"/>
    <n v="306"/>
    <x v="0"/>
    <n v="-2"/>
    <n v="-732"/>
  </r>
  <r>
    <n v="112"/>
    <s v="42"/>
    <s v="22/02/2024"/>
    <n v="1240"/>
    <s v="10/03/2024"/>
    <s v="08/03/2024"/>
    <n v="1240"/>
    <x v="0"/>
    <n v="-2"/>
    <n v="-2480"/>
  </r>
  <r>
    <n v="113"/>
    <s v="7X00653140"/>
    <s v="10/02/2024"/>
    <n v="817.46"/>
    <s v="11/03/2024"/>
    <s v="11/03/2024"/>
    <n v="817.46"/>
    <x v="0"/>
    <n v="0"/>
    <n v="0"/>
  </r>
  <r>
    <n v="114"/>
    <s v="412403090224"/>
    <s v="08/02/2024"/>
    <n v="1440.35"/>
    <s v="09/03/2024"/>
    <s v="11/03/2024"/>
    <n v="1440.35"/>
    <x v="0"/>
    <n v="2"/>
    <n v="2880.7"/>
  </r>
  <r>
    <n v="115"/>
    <s v="3/2024"/>
    <s v="28/02/2024"/>
    <n v="103144.73"/>
    <s v="28/03/2024"/>
    <s v="12/03/2024"/>
    <n v="103144.73"/>
    <x v="0"/>
    <n v="-16"/>
    <n v="-1650315.68"/>
  </r>
  <r>
    <n v="116"/>
    <s v="IT91ICB2403201"/>
    <s v="13/02/2024"/>
    <n v="4800"/>
    <s v="31/05/2024"/>
    <s v="13/03/2024"/>
    <n v="4800"/>
    <x v="0"/>
    <n v="-79"/>
    <n v="-379200"/>
  </r>
  <r>
    <n v="117"/>
    <s v="01S620242181004223"/>
    <s v="15/02/2024"/>
    <n v="121.6"/>
    <s v="16/03/2024"/>
    <s v="19/03/2024"/>
    <n v="121.6"/>
    <x v="0"/>
    <n v="3"/>
    <n v="364.79999999999995"/>
  </r>
  <r>
    <n v="118"/>
    <s v="130/2024"/>
    <s v="23/02/2024"/>
    <n v="16800.5"/>
    <s v="23/03/2024"/>
    <s v="20/03/2024"/>
    <n v="16800.5"/>
    <x v="0"/>
    <n v="-3"/>
    <n v="-50401.5"/>
  </r>
  <r>
    <n v="119"/>
    <s v="26100"/>
    <s v="23/11/2023"/>
    <n v="300"/>
    <s v="20/03/2024"/>
    <s v="20/03/2024"/>
    <n v="300"/>
    <x v="0"/>
    <n v="0"/>
    <n v="0"/>
  </r>
  <r>
    <n v="120"/>
    <s v="1010881845"/>
    <s v="23/02/2024"/>
    <n v="1764.52"/>
    <s v="20/03/2024"/>
    <s v="20/03/2024"/>
    <n v="1764.52"/>
    <x v="0"/>
    <n v="0"/>
    <n v="0"/>
  </r>
  <r>
    <n v="121"/>
    <s v="15/PA"/>
    <s v="23/02/2024"/>
    <n v="709.02"/>
    <s v="20/03/2024"/>
    <s v="20/03/2024"/>
    <n v="695.08"/>
    <x v="0"/>
    <n v="0"/>
    <n v="0"/>
  </r>
  <r>
    <n v="122"/>
    <s v="H42032"/>
    <s v="31/01/2024"/>
    <n v="1162.5999999999999"/>
    <d v="2024-03-02T00:00:00"/>
    <s v="21/03/2024"/>
    <n v="1162.5999999999999"/>
    <x v="0"/>
    <n v="19"/>
    <n v="22089.399999999998"/>
  </r>
  <r>
    <n v="123"/>
    <s v="T02688"/>
    <s v="31/01/2024"/>
    <n v="1404.46"/>
    <s v="01/04/2024"/>
    <s v="21/03/2024"/>
    <n v="1404.46"/>
    <x v="0"/>
    <n v="-11"/>
    <n v="-15449.060000000001"/>
  </r>
  <r>
    <n v="124"/>
    <s v="N80072"/>
    <s v="31/01/2024"/>
    <n v="40.98"/>
    <s v="28/03/2024"/>
    <s v="21/03/2024"/>
    <n v="40.98"/>
    <x v="0"/>
    <n v="-7"/>
    <n v="-286.85999999999996"/>
  </r>
  <r>
    <n v="125"/>
    <s v="N80066"/>
    <s v="31/01/2024"/>
    <n v="2996.66"/>
    <s v="28/03/2024"/>
    <s v="21/03/2024"/>
    <n v="2996.66"/>
    <x v="0"/>
    <n v="-7"/>
    <n v="-20976.62"/>
  </r>
  <r>
    <n v="126"/>
    <s v="6662506420"/>
    <s v="04/03/2024"/>
    <n v="121.34"/>
    <s v="04/04/2024"/>
    <s v="28/03/2024"/>
    <n v="121.34"/>
    <x v="0"/>
    <n v="-7"/>
    <n v="-849.38"/>
  </r>
  <r>
    <n v="127"/>
    <s v="24/PA"/>
    <s v="28/02/2024"/>
    <n v="190"/>
    <s v="28/03/2024"/>
    <s v="28/03/2024"/>
    <n v="190"/>
    <x v="0"/>
    <n v="0"/>
    <n v="0"/>
  </r>
  <r>
    <n v="128"/>
    <s v="6662506421"/>
    <s v="04/03/2024"/>
    <n v="24581.52"/>
    <s v="04/04/2024"/>
    <s v="28/03/2024"/>
    <n v="24581.52"/>
    <x v="0"/>
    <n v="-7"/>
    <n v="-172070.64"/>
  </r>
  <r>
    <n v="129"/>
    <s v="IIT2404218"/>
    <s v="01/03/2024"/>
    <n v="15936.26"/>
    <s v="31/03/2024"/>
    <s v="29/03/2024"/>
    <n v="15936.26"/>
    <x v="0"/>
    <n v="-2"/>
    <n v="-31872.52"/>
  </r>
  <r>
    <n v="130"/>
    <s v="IIT2404220"/>
    <s v="01/03/2024"/>
    <n v="900"/>
    <s v="31/03/2024"/>
    <s v="29/03/2024"/>
    <n v="900"/>
    <x v="0"/>
    <n v="-2"/>
    <n v="-1800"/>
  </r>
  <r>
    <n v="131"/>
    <s v="1024055737"/>
    <s v="04/03/2024"/>
    <n v="193.04"/>
    <s v="29/03/2024"/>
    <s v="29/03/2024"/>
    <n v="193.04"/>
    <x v="0"/>
    <n v="0"/>
    <n v="0"/>
  </r>
  <r>
    <n v="132"/>
    <s v="9/TSA"/>
    <s v="22/03/2024"/>
    <n v="2400.91"/>
    <s v="26/03/2024"/>
    <s v="29/03/2024"/>
    <n v="1680.64"/>
    <x v="0"/>
    <n v="3"/>
    <n v="7202.73"/>
  </r>
  <r>
    <n v="133"/>
    <s v="31PA"/>
    <s v="29/02/2024"/>
    <n v="1504.25"/>
    <s v="29/03/2024"/>
    <s v="29/03/2024"/>
    <n v="1504.25"/>
    <x v="0"/>
    <n v="0"/>
    <n v="0"/>
  </r>
  <r>
    <n v="134"/>
    <s v="ITMP/24/01933"/>
    <s v="29/02/2024"/>
    <n v="6000"/>
    <s v="29/03/2024"/>
    <s v="29/03/2024"/>
    <n v="6000"/>
    <x v="0"/>
    <n v="0"/>
    <n v="0"/>
  </r>
  <r>
    <n v="135"/>
    <s v="2024321007807"/>
    <s v="01/03/2024"/>
    <n v="690"/>
    <s v="29/03/2024"/>
    <s v="29/03/2024"/>
    <n v="690"/>
    <x v="0"/>
    <n v="0"/>
    <n v="0"/>
  </r>
  <r>
    <n v="136"/>
    <s v="1010241500001604"/>
    <s v="29/02/2024"/>
    <n v="1102.5"/>
    <s v="29/03/2024"/>
    <s v="29/03/2024"/>
    <n v="1102.5"/>
    <x v="0"/>
    <n v="0"/>
    <n v="0"/>
  </r>
  <r>
    <n v="137"/>
    <s v="1010241500001606"/>
    <s v="29/02/2024"/>
    <n v="15"/>
    <s v="29/03/2024"/>
    <s v="29/03/2024"/>
    <n v="15"/>
    <x v="0"/>
    <n v="0"/>
    <n v="0"/>
  </r>
  <r>
    <n v="138"/>
    <s v="2024/56M"/>
    <s v="29/02/2024"/>
    <n v="67"/>
    <s v="29/03/2024"/>
    <s v="29/03/2024"/>
    <n v="42"/>
    <x v="0"/>
    <n v="0"/>
    <n v="0"/>
  </r>
  <r>
    <n v="139"/>
    <s v="IIT2404219"/>
    <s v="01/03/2024"/>
    <n v="10840.3"/>
    <s v="31/03/2024"/>
    <s v="29/03/2024"/>
    <n v="10840.3"/>
    <x v="0"/>
    <n v="-2"/>
    <n v="-21680.6"/>
  </r>
  <r>
    <n v="140"/>
    <s v="1024076107"/>
    <s v="11/03/2024"/>
    <n v="35.020000000000003"/>
    <s v="10/04/2024"/>
    <s v="09/04/2024"/>
    <n v="35.020000000000003"/>
    <x v="0"/>
    <n v="-1"/>
    <n v="-35.020000000000003"/>
  </r>
  <r>
    <n v="141"/>
    <s v="1368/FE/2024"/>
    <s v="12/03/2024"/>
    <n v="31.85"/>
    <s v="10/04/2024"/>
    <s v="09/04/2024"/>
    <n v="31.85"/>
    <x v="0"/>
    <n v="-1"/>
    <n v="-31.85"/>
  </r>
  <r>
    <n v="142"/>
    <s v="FATTPA 11_24"/>
    <s v="13/03/2024"/>
    <n v="447.54"/>
    <s v="10/04/2024"/>
    <s v="09/04/2024"/>
    <n v="447.54"/>
    <x v="0"/>
    <n v="-1"/>
    <n v="-447.54"/>
  </r>
  <r>
    <n v="143"/>
    <s v="3301000097-1226"/>
    <s v="06/03/2024"/>
    <n v="84260.13"/>
    <s v="05/04/2024"/>
    <s v="04/04/2024"/>
    <n v="84260.13"/>
    <x v="1"/>
    <n v="-1"/>
    <n v="-84260.13"/>
  </r>
  <r>
    <n v="144"/>
    <s v="34E"/>
    <s v="26/03/2024"/>
    <n v="1628.29"/>
    <s v="26/04/2024"/>
    <s v="24/04/2024"/>
    <n v="1371.62"/>
    <x v="1"/>
    <n v="-2"/>
    <n v="-3256.58"/>
  </r>
  <r>
    <n v="145"/>
    <s v="H42199"/>
    <s v="29/02/2024"/>
    <n v="1483.99"/>
    <s v="02/04/2024"/>
    <s v="04/04/2024"/>
    <n v="1483.99"/>
    <x v="1"/>
    <n v="2"/>
    <n v="2967.98"/>
  </r>
  <r>
    <n v="146"/>
    <s v="H42169"/>
    <s v="29/02/2024"/>
    <n v="69.34"/>
    <s v="02/04/2024"/>
    <s v="04/04/2024"/>
    <n v="69.34"/>
    <x v="1"/>
    <n v="2"/>
    <n v="138.68"/>
  </r>
  <r>
    <n v="147"/>
    <s v="1024076107"/>
    <s v="11/03/2024"/>
    <n v="35.020000000000003"/>
    <s v="10/04/2024"/>
    <s v="09/04/2024"/>
    <n v="35.020000000000003"/>
    <x v="1"/>
    <n v="-1"/>
    <n v="-35.020000000000003"/>
  </r>
  <r>
    <n v="148"/>
    <s v="3301000147-1226"/>
    <s v="05/04/2024"/>
    <n v="5201.0600000000004"/>
    <s v="30/04/2024"/>
    <s v="19/04/2024"/>
    <n v="5201.0600000000004"/>
    <x v="1"/>
    <n v="-11"/>
    <n v="-57211.66"/>
  </r>
  <r>
    <n v="149"/>
    <s v="2024 751"/>
    <s v="21/03/2024"/>
    <n v="457.6"/>
    <s v="20/04/2024"/>
    <s v="23/04/2024"/>
    <n v="457.6"/>
    <x v="1"/>
    <n v="3"/>
    <n v="1372.8000000000002"/>
  </r>
  <r>
    <n v="150"/>
    <s v="7855"/>
    <s v="25/03/2024"/>
    <n v="150"/>
    <s v="23/04/2024"/>
    <s v="23/04/2024"/>
    <n v="150"/>
    <x v="1"/>
    <n v="0"/>
    <n v="0"/>
  </r>
  <r>
    <n v="151"/>
    <s v="412405025432"/>
    <s v="08/03/2024"/>
    <n v="1288.45"/>
    <s v="08/04/2024"/>
    <s v="08/04/2024"/>
    <n v="1288.45"/>
    <x v="1"/>
    <n v="0"/>
    <n v="0"/>
  </r>
  <r>
    <n v="152"/>
    <s v="FATTPA 17_24"/>
    <s v="04/04/2024"/>
    <n v="496.72"/>
    <s v="30/04/2024"/>
    <s v="02/05/2024"/>
    <n v="496.72"/>
    <x v="1"/>
    <n v="2"/>
    <n v="993.44"/>
  </r>
  <r>
    <n v="153"/>
    <s v="XRJ3181"/>
    <s v="08/04/2024"/>
    <n v="312.76"/>
    <s v="24/04/2024"/>
    <s v="30/04/2024"/>
    <n v="312.76"/>
    <x v="1"/>
    <n v="6"/>
    <n v="1876.56"/>
  </r>
  <r>
    <n v="154"/>
    <s v="105/E"/>
    <s v="02/04/2024"/>
    <n v="1400"/>
    <d v="2024-06-28T00:00:00"/>
    <s v="02/05/2024"/>
    <n v="1400"/>
    <x v="1"/>
    <n v="-57"/>
    <n v="-79800"/>
  </r>
  <r>
    <n v="155"/>
    <s v="257"/>
    <s v="26/03/2024"/>
    <n v="15002"/>
    <s v="04/06/2024"/>
    <s v="02/05/2024"/>
    <n v="15002"/>
    <x v="1"/>
    <n v="-33"/>
    <n v="-495066"/>
  </r>
  <r>
    <n v="156"/>
    <s v="33/PA"/>
    <s v="31/03/2024"/>
    <n v="654.54999999999995"/>
    <d v="2024-04-22T00:00:00"/>
    <s v="02/05/2024"/>
    <n v="654.54999999999995"/>
    <x v="1"/>
    <n v="10"/>
    <n v="6545.5"/>
  </r>
  <r>
    <n v="157"/>
    <s v="1010241500002555"/>
    <s v="31/03/2024"/>
    <n v="51.5"/>
    <s v="24/04/2024"/>
    <s v="02/05/2024"/>
    <n v="51.5"/>
    <x v="1"/>
    <n v="8"/>
    <n v="412"/>
  </r>
  <r>
    <n v="158"/>
    <s v="01S620242181004300"/>
    <s v="15/03/2024"/>
    <n v="129.6"/>
    <s v="14/04/2024"/>
    <s v="16/04/2024"/>
    <n v="129.6"/>
    <x v="1"/>
    <n v="2"/>
    <n v="259.2"/>
  </r>
  <r>
    <n v="159"/>
    <s v="H42307"/>
    <s v="31/03/2024"/>
    <n v="241.97"/>
    <s v="02/05/2024"/>
    <s v="07/05/2024"/>
    <n v="241.97"/>
    <x v="1"/>
    <n v="5"/>
    <n v="1209.8499999999999"/>
  </r>
  <r>
    <n v="160"/>
    <s v="H42270"/>
    <s v="31/03/2024"/>
    <n v="18"/>
    <s v="02/05/2024"/>
    <s v="07/05/2024"/>
    <n v="18"/>
    <x v="1"/>
    <n v="5"/>
    <n v="90"/>
  </r>
  <r>
    <n v="161"/>
    <s v="H42372"/>
    <s v="31/03/2024"/>
    <n v="130"/>
    <s v="02/05/2024"/>
    <s v="07/05/2024"/>
    <n v="130"/>
    <x v="1"/>
    <n v="5"/>
    <n v="650"/>
  </r>
  <r>
    <n v="162"/>
    <s v="K31177"/>
    <s v="29/02/2024"/>
    <n v="836.84"/>
    <s v="22/04/2024"/>
    <s v="07/05/2024"/>
    <n v="836.84"/>
    <x v="1"/>
    <n v="15"/>
    <n v="12552.6"/>
  </r>
  <r>
    <n v="163"/>
    <s v="42/PA"/>
    <s v="12/04/2024"/>
    <n v="1192.5"/>
    <s v="10/05/2024"/>
    <s v="10/05/2024"/>
    <n v="1192.5"/>
    <x v="1"/>
    <n v="0"/>
    <n v="0"/>
  </r>
  <r>
    <n v="164"/>
    <s v="41/FE"/>
    <s v="06/05/2024"/>
    <n v="366"/>
    <s v="10/05/2024"/>
    <s v="10/05/2024"/>
    <n v="306"/>
    <x v="1"/>
    <n v="0"/>
    <n v="0"/>
  </r>
  <r>
    <n v="165"/>
    <s v="8793"/>
    <s v="10/04/2024"/>
    <n v="900"/>
    <s v="10/05/2024"/>
    <s v="10/05/2024"/>
    <n v="900"/>
    <x v="1"/>
    <n v="0"/>
    <n v="0"/>
  </r>
  <r>
    <n v="166"/>
    <s v="78PA"/>
    <s v="30/04/2024"/>
    <n v="1504.25"/>
    <s v="30/05/2024"/>
    <s v="23/05/2024"/>
    <n v="1504.25"/>
    <x v="1"/>
    <n v="-7"/>
    <n v="-10529.75"/>
  </r>
  <r>
    <n v="167"/>
    <s v="3301000175-1226"/>
    <s v="16/04/2024"/>
    <n v="28014.75"/>
    <s v="16/05/2024"/>
    <s v="16/05/2024"/>
    <n v="28014.75"/>
    <x v="1"/>
    <n v="0"/>
    <n v="0"/>
  </r>
  <r>
    <n v="168"/>
    <s v="99"/>
    <s v="12/04/2024"/>
    <n v="466.5"/>
    <s v="17/05/2024"/>
    <s v="17/05/2024"/>
    <n v="456.5"/>
    <x v="1"/>
    <n v="0"/>
    <n v="0"/>
  </r>
  <r>
    <n v="169"/>
    <s v="01S620242181004779"/>
    <s v="15/04/2024"/>
    <n v="142.4"/>
    <s v="15/05/2024"/>
    <s v="17/05/2024"/>
    <n v="142.4"/>
    <x v="1"/>
    <n v="2"/>
    <n v="284.8"/>
  </r>
  <r>
    <n v="170"/>
    <s v="106"/>
    <s v="07/05/2024"/>
    <n v="1325"/>
    <s v="06/06/2024"/>
    <s v="23/05/2024"/>
    <n v="1325"/>
    <x v="1"/>
    <n v="-14"/>
    <n v="-18550"/>
  </r>
  <r>
    <n v="171"/>
    <s v="7X01609306"/>
    <s v="11/04/2024"/>
    <n v="355.81"/>
    <s v="13/05/2024"/>
    <s v="13/05/2024"/>
    <n v="355.81"/>
    <x v="1"/>
    <n v="0"/>
    <n v="0"/>
  </r>
  <r>
    <n v="172"/>
    <s v="H42492"/>
    <s v="30/04/2024"/>
    <n v="375.82"/>
    <s v="03/06/2024"/>
    <s v="23/05/2024"/>
    <n v="375.82"/>
    <x v="1"/>
    <n v="-11"/>
    <n v="-4134.0199999999995"/>
  </r>
  <r>
    <n v="173"/>
    <s v="H42458"/>
    <s v="30/04/2024"/>
    <n v="50"/>
    <s v="03/06/2024"/>
    <s v="23/05/2024"/>
    <n v="50"/>
    <x v="1"/>
    <n v="-11"/>
    <n v="-550"/>
  </r>
  <r>
    <n v="174"/>
    <s v="K46423"/>
    <s v="31/03/2024"/>
    <n v="122"/>
    <s v="16/05/2024"/>
    <s v="23/05/2024"/>
    <n v="122"/>
    <x v="1"/>
    <n v="7"/>
    <n v="854"/>
  </r>
  <r>
    <n v="175"/>
    <s v="N80145"/>
    <s v="29/02/2024"/>
    <n v="257.86"/>
    <s v="17/05/2024"/>
    <s v="23/05/2024"/>
    <n v="257.86"/>
    <x v="1"/>
    <n v="6"/>
    <n v="1547.16"/>
  </r>
  <r>
    <n v="176"/>
    <s v="T13190"/>
    <s v="31/03/2024"/>
    <n v="1928.84"/>
    <s v="17/05/2024"/>
    <s v="23/05/2024"/>
    <n v="1928.84"/>
    <x v="1"/>
    <n v="6"/>
    <n v="11573.039999999999"/>
  </r>
  <r>
    <n v="177"/>
    <s v="N80254"/>
    <s v="31/03/2024"/>
    <n v="946.04"/>
    <s v="17/05/2024"/>
    <s v="23/05/2024"/>
    <n v="946.04"/>
    <x v="1"/>
    <n v="6"/>
    <n v="5676.24"/>
  </r>
  <r>
    <n v="178"/>
    <s v="1010241500002875"/>
    <s v="29/04/2024"/>
    <n v="159"/>
    <s v="28/05/2024"/>
    <s v="30/05/2024"/>
    <n v="159"/>
    <x v="1"/>
    <n v="2"/>
    <n v="318"/>
  </r>
  <r>
    <n v="179"/>
    <s v="1010241500001902"/>
    <s v="27/03/2024"/>
    <n v="2433"/>
    <s v="23/04/2024"/>
    <s v="30/05/2024"/>
    <n v="2433"/>
    <x v="1"/>
    <n v="37"/>
    <n v="90021"/>
  </r>
  <r>
    <n v="180"/>
    <s v="PAE0013621"/>
    <s v="30/04/2024"/>
    <n v="226.11"/>
    <s v="31/05/2024"/>
    <s v="31/05/2024"/>
    <n v="226.11"/>
    <x v="1"/>
    <n v="0"/>
    <n v="0"/>
  </r>
  <r>
    <n v="181"/>
    <s v="10/13"/>
    <s v="05/04/2024"/>
    <n v="7500"/>
    <s v="05/05/2024"/>
    <s v="07/06/2024"/>
    <n v="7500"/>
    <x v="1"/>
    <n v="33"/>
    <n v="247500"/>
  </r>
  <r>
    <n v="182"/>
    <s v="10230"/>
    <s v="13/05/2024"/>
    <n v="500"/>
    <s v="13/06/2024"/>
    <s v="07/06/2024"/>
    <n v="500"/>
    <x v="1"/>
    <n v="-6"/>
    <n v="-3000"/>
  </r>
  <r>
    <n v="183"/>
    <s v="52/24SP"/>
    <s v="31/05/2024"/>
    <n v="690"/>
    <s v="30/06/2024"/>
    <s v="14/06/2024"/>
    <n v="690"/>
    <x v="1"/>
    <n v="-16"/>
    <n v="-11040"/>
  </r>
  <r>
    <n v="184"/>
    <s v="01S620242181005216"/>
    <s v="15/05/2024"/>
    <n v="137.6"/>
    <s v="14/06/2024"/>
    <s v="18/06/2024"/>
    <n v="137.6"/>
    <x v="1"/>
    <n v="4"/>
    <n v="550.4"/>
  </r>
  <r>
    <n v="185"/>
    <s v="1010900170"/>
    <s v="30/05/2024"/>
    <n v="355.88"/>
    <s v="30/06/2024"/>
    <s v="21/06/2024"/>
    <n v="355.88"/>
    <x v="1"/>
    <n v="-9"/>
    <n v="-3202.92"/>
  </r>
  <r>
    <n v="186"/>
    <s v="84/PA"/>
    <s v="02/05/2024"/>
    <n v="598"/>
    <d v="2024-06-28T00:00:00"/>
    <s v="21/06/2024"/>
    <n v="598"/>
    <x v="1"/>
    <n v="-7"/>
    <n v="-4186"/>
  </r>
  <r>
    <n v="187"/>
    <s v="2/36"/>
    <s v="06/06/2024"/>
    <n v="271.38"/>
    <s v="06/07/2024"/>
    <s v="27/06/2024"/>
    <n v="235.38"/>
    <x v="1"/>
    <n v="-9"/>
    <n v="-2442.42"/>
  </r>
  <r>
    <n v="188"/>
    <s v="0012000426"/>
    <s v="26/01/2024"/>
    <n v="260"/>
    <s v="23/02/2024"/>
    <s v="25/06/2024"/>
    <n v="260"/>
    <x v="1"/>
    <n v="123"/>
    <n v="31980"/>
  </r>
  <r>
    <n v="189"/>
    <s v="4/2024"/>
    <s v="12/06/2024"/>
    <n v="29825"/>
    <s v="12/07/2024"/>
    <s v="25/06/2024"/>
    <n v="29825"/>
    <x v="1"/>
    <n v="-17"/>
    <n v="-507025"/>
  </r>
  <r>
    <n v="190"/>
    <s v="53/24SP"/>
    <s v="03/06/2024"/>
    <n v="882"/>
    <s v="28/06/2024"/>
    <s v="28/06/2024"/>
    <n v="882"/>
    <x v="1"/>
    <n v="0"/>
    <n v="0"/>
  </r>
  <r>
    <n v="191"/>
    <s v="2/37"/>
    <s v="06/06/2024"/>
    <n v="1218.05"/>
    <s v="06/07/2024"/>
    <s v="27/06/2024"/>
    <n v="1026.05"/>
    <x v="1"/>
    <n v="-9"/>
    <n v="-10962.449999999999"/>
  </r>
  <r>
    <n v="192"/>
    <s v="2/38"/>
    <s v="06/06/2024"/>
    <n v="4364.67"/>
    <s v="06/07/2024"/>
    <s v="27/06/2024"/>
    <n v="3676.67"/>
    <x v="1"/>
    <n v="-9"/>
    <n v="-39282.03"/>
  </r>
  <r>
    <n v="193"/>
    <s v="2/39"/>
    <s v="06/06/2024"/>
    <n v="664"/>
    <s v="06/07/2024"/>
    <s v="27/06/2024"/>
    <n v="664"/>
    <x v="1"/>
    <n v="-9"/>
    <n v="-5976"/>
  </r>
  <r>
    <n v="194"/>
    <s v="2/43"/>
    <s v="06/06/2024"/>
    <n v="43"/>
    <s v="06/07/2024"/>
    <s v="27/06/2024"/>
    <n v="43"/>
    <x v="1"/>
    <n v="-9"/>
    <n v="-387"/>
  </r>
  <r>
    <n v="195"/>
    <s v="M00182"/>
    <s v="31/01/2024"/>
    <n v="6045"/>
    <d v="2024-06-23T00:00:00"/>
    <s v="25/06/2024"/>
    <n v="6045"/>
    <x v="1"/>
    <n v="2"/>
    <n v="12090"/>
  </r>
  <r>
    <n v="196"/>
    <s v="2/44"/>
    <s v="06/06/2024"/>
    <n v="9748.2999999999993"/>
    <s v="06/07/2024"/>
    <s v="27/06/2024"/>
    <n v="8211.68"/>
    <x v="1"/>
    <n v="-9"/>
    <n v="-87734.7"/>
  </r>
  <r>
    <n v="197"/>
    <s v="AQ05354006"/>
    <s v="29/05/2024"/>
    <n v="528.19000000000005"/>
    <s v="28/06/2024"/>
    <s v="28/06/2024"/>
    <n v="528.19000000000005"/>
    <x v="1"/>
    <n v="0"/>
    <n v="0"/>
  </r>
  <r>
    <n v="198"/>
    <s v="FATTPA 42_24"/>
    <s v="13/06/2024"/>
    <n v="1085.54"/>
    <s v="13/07/2024"/>
    <s v="27/06/2024"/>
    <n v="941.54"/>
    <x v="1"/>
    <n v="-16"/>
    <n v="-17368.64"/>
  </r>
  <r>
    <n v="199"/>
    <s v="FATTPA 43_24"/>
    <s v="13/06/2024"/>
    <n v="3349.63"/>
    <s v="13/07/2024"/>
    <s v="27/06/2024"/>
    <n v="2821.63"/>
    <x v="1"/>
    <n v="-16"/>
    <n v="-53594.080000000002"/>
  </r>
  <r>
    <n v="200"/>
    <s v="FATTPA 44_24"/>
    <s v="13/06/2024"/>
    <n v="1141.92"/>
    <s v="13/07/2024"/>
    <s v="27/06/2024"/>
    <n v="961.92"/>
    <x v="1"/>
    <n v="-16"/>
    <n v="-18270.72"/>
  </r>
  <r>
    <n v="201"/>
    <s v="FATTPA 45_24"/>
    <s v="13/06/2024"/>
    <n v="11457.26"/>
    <s v="13/07/2024"/>
    <s v="27/06/2024"/>
    <n v="9651.26"/>
    <x v="1"/>
    <n v="-16"/>
    <n v="-183316.16"/>
  </r>
  <r>
    <n v="202"/>
    <s v="FATTPA 46_24"/>
    <s v="13/06/2024"/>
    <n v="6142"/>
    <s v="13/07/2024"/>
    <s v="27/06/2024"/>
    <n v="6142"/>
    <x v="1"/>
    <n v="-16"/>
    <n v="-98272"/>
  </r>
  <r>
    <n v="203"/>
    <s v="FATTPA 48_24"/>
    <s v="13/06/2024"/>
    <n v="317.2"/>
    <s v="13/07/2024"/>
    <s v="27/06/2024"/>
    <n v="267.2"/>
    <x v="1"/>
    <n v="-16"/>
    <n v="-5075.2"/>
  </r>
  <r>
    <n v="204"/>
    <s v="FATTPA 49_24"/>
    <s v="13/06/2024"/>
    <n v="1141.92"/>
    <s v="13/07/2024"/>
    <s v="27/06/2024"/>
    <n v="961.92"/>
    <x v="1"/>
    <n v="-16"/>
    <n v="-18270.72"/>
  </r>
  <r>
    <n v="205"/>
    <s v="FATTPA 50_24"/>
    <s v="13/06/2024"/>
    <n v="516"/>
    <s v="13/07/2024"/>
    <s v="27/06/2024"/>
    <n v="516"/>
    <x v="1"/>
    <n v="-16"/>
    <n v="-8256"/>
  </r>
  <r>
    <n v="206"/>
    <s v="2024321017553"/>
    <s v="01/06/2024"/>
    <n v="690"/>
    <s v="28/06/2024"/>
    <s v="28/06/2024"/>
    <n v="690"/>
    <x v="1"/>
    <n v="0"/>
    <n v="0"/>
  </r>
  <r>
    <n v="207"/>
    <s v="93/PA"/>
    <s v="30/05/2024"/>
    <n v="195"/>
    <s v="30/06/2024"/>
    <s v="27/06/2024"/>
    <n v="195"/>
    <x v="1"/>
    <n v="-3"/>
    <n v="-585"/>
  </r>
  <r>
    <n v="208"/>
    <s v="K64791"/>
    <s v="30/04/2024"/>
    <n v="197"/>
    <s v="23/06/2024"/>
    <s v="27/06/2024"/>
    <n v="197"/>
    <x v="1"/>
    <n v="4"/>
    <n v="788"/>
  </r>
  <r>
    <n v="209"/>
    <s v="T17692"/>
    <s v="30/04/2024"/>
    <n v="132.21"/>
    <s v="26/06/2024"/>
    <s v="27/06/2024"/>
    <n v="132.21"/>
    <x v="1"/>
    <n v="1"/>
    <n v="132.21"/>
  </r>
  <r>
    <n v="210"/>
    <s v="53/PA"/>
    <s v="31/05/2024"/>
    <n v="654.54999999999995"/>
    <s v="28/06/2024"/>
    <s v="28/06/2024"/>
    <n v="654.54999999999995"/>
    <x v="1"/>
    <n v="0"/>
    <n v="0"/>
  </r>
  <r>
    <n v="211"/>
    <s v="22585"/>
    <s v="26/10/2023"/>
    <n v="300"/>
    <d v="2024-06-18T00:00:00"/>
    <s v="21/06/2024"/>
    <n v="300"/>
    <x v="1"/>
    <n v="3"/>
    <n v="900"/>
  </r>
  <r>
    <n v="212"/>
    <s v="60"/>
    <s v="01/03/2024"/>
    <n v="263.56"/>
    <s v="01/04/2024"/>
    <s v="04/04/2024"/>
    <n v="243.96"/>
    <x v="1"/>
    <n v="3"/>
    <n v="790.68000000000006"/>
  </r>
  <r>
    <n v="213"/>
    <s v="H42138"/>
    <s v="29/02/2024"/>
    <n v="3555.6"/>
    <s v="02/04/2024"/>
    <s v="04/04/2024"/>
    <n v="3555.6"/>
    <x v="1"/>
    <n v="2"/>
    <n v="7111.2"/>
  </r>
  <r>
    <n v="214"/>
    <s v="T07659"/>
    <s v="29/02/2024"/>
    <n v="543.59"/>
    <s v="26/04/2024"/>
    <s v="04/04/2024"/>
    <n v="543.59"/>
    <x v="1"/>
    <n v="-22"/>
    <n v="-11958.980000000001"/>
  </r>
  <r>
    <n v="215"/>
    <s v="1368/FE/2024"/>
    <s v="12/03/2024"/>
    <n v="31.85"/>
    <s v="10/04/2024"/>
    <s v="09/04/2024"/>
    <n v="31.85"/>
    <x v="1"/>
    <n v="-1"/>
    <n v="-31.85"/>
  </r>
  <r>
    <n v="216"/>
    <s v="PAE0004011"/>
    <s v="29/02/2024"/>
    <n v="243.13"/>
    <s v="31/03/2024"/>
    <s v="03/04/2024"/>
    <n v="243.13"/>
    <x v="1"/>
    <n v="3"/>
    <n v="729.39"/>
  </r>
  <r>
    <n v="217"/>
    <s v="747/2024"/>
    <s v="22/03/2024"/>
    <n v="337"/>
    <s v="22/04/2024"/>
    <s v="24/04/2024"/>
    <n v="337"/>
    <x v="1"/>
    <n v="2"/>
    <n v="674"/>
  </r>
  <r>
    <n v="218"/>
    <s v="4/P.A."/>
    <s v="29/03/2024"/>
    <n v="657.26"/>
    <s v="29/04/2024"/>
    <s v="29/04/2024"/>
    <n v="657.26"/>
    <x v="1"/>
    <n v="0"/>
    <n v="0"/>
  </r>
  <r>
    <n v="219"/>
    <s v="1010241500002556"/>
    <s v="31/03/2024"/>
    <n v="67.5"/>
    <s v="30/04/2024"/>
    <s v="02/05/2024"/>
    <n v="67.5"/>
    <x v="1"/>
    <n v="2"/>
    <n v="135"/>
  </r>
  <r>
    <n v="220"/>
    <s v="H42306"/>
    <s v="31/03/2024"/>
    <n v="50"/>
    <s v="02/05/2024"/>
    <s v="07/05/2024"/>
    <n v="50"/>
    <x v="1"/>
    <n v="5"/>
    <n v="250"/>
  </r>
  <r>
    <n v="221"/>
    <s v="H42339"/>
    <s v="31/03/2024"/>
    <n v="1736.83"/>
    <s v="02/05/2024"/>
    <s v="07/05/2024"/>
    <n v="1736.83"/>
    <x v="1"/>
    <n v="5"/>
    <n v="8684.15"/>
  </r>
  <r>
    <n v="222"/>
    <s v="2/24"/>
    <s v="08/04/2024"/>
    <n v="1459.12"/>
    <s v="08/05/2024"/>
    <s v="08/05/2024"/>
    <n v="1229.1199999999999"/>
    <x v="1"/>
    <n v="0"/>
    <n v="0"/>
  </r>
  <r>
    <n v="223"/>
    <s v="FPA 6/24"/>
    <s v="02/04/2024"/>
    <n v="610"/>
    <s v="10/05/2024"/>
    <s v="10/05/2024"/>
    <n v="510"/>
    <x v="1"/>
    <n v="0"/>
    <n v="0"/>
  </r>
  <r>
    <n v="224"/>
    <s v="66"/>
    <s v="06/05/2024"/>
    <n v="464"/>
    <s v="06/05/2024"/>
    <s v="10/05/2024"/>
    <n v="464"/>
    <x v="1"/>
    <n v="4"/>
    <n v="1856"/>
  </r>
  <r>
    <n v="225"/>
    <s v="6/P.A."/>
    <s v="22/04/2024"/>
    <n v="133.46"/>
    <s v="20/05/2024"/>
    <s v="17/05/2024"/>
    <n v="133.46"/>
    <x v="1"/>
    <n v="-3"/>
    <n v="-400.38"/>
  </r>
  <r>
    <n v="226"/>
    <s v="412406825082"/>
    <s v="09/04/2024"/>
    <n v="1249.8800000000001"/>
    <s v="09/05/2024"/>
    <s v="13/05/2024"/>
    <n v="1249.8800000000001"/>
    <x v="1"/>
    <n v="4"/>
    <n v="4999.5200000000004"/>
  </r>
  <r>
    <n v="227"/>
    <s v="46/PA"/>
    <s v="30/04/2024"/>
    <n v="763.64"/>
    <s v="28/05/2024"/>
    <s v="28/05/2024"/>
    <n v="763.64"/>
    <x v="1"/>
    <n v="0"/>
    <n v="0"/>
  </r>
  <r>
    <n v="228"/>
    <s v="H42424"/>
    <s v="30/04/2024"/>
    <n v="4917.68"/>
    <s v="03/06/2024"/>
    <s v="23/05/2024"/>
    <n v="4917.68"/>
    <x v="1"/>
    <n v="-11"/>
    <n v="-54094.48"/>
  </r>
  <r>
    <n v="229"/>
    <s v="FATTPA 20_24"/>
    <s v="08/05/2024"/>
    <n v="465.57"/>
    <s v="28/05/2024"/>
    <s v="28/05/2024"/>
    <n v="465.57"/>
    <x v="1"/>
    <n v="0"/>
    <n v="0"/>
  </r>
  <r>
    <n v="230"/>
    <s v="1010241500003675"/>
    <s v="24/05/2024"/>
    <n v="9"/>
    <s v="20/06/2024"/>
    <s v="30/05/2024"/>
    <n v="9"/>
    <x v="1"/>
    <n v="-21"/>
    <n v="-189"/>
  </r>
  <r>
    <n v="231"/>
    <s v="3301000207-1226"/>
    <s v="07/05/2024"/>
    <n v="15667.15"/>
    <s v="04/06/2024"/>
    <s v="06/06/2024"/>
    <n v="445.99"/>
    <x v="1"/>
    <n v="2"/>
    <n v="31334.3"/>
  </r>
  <r>
    <n v="232"/>
    <s v="000748_VRM"/>
    <s v="07/05/2024"/>
    <n v="10150.4"/>
    <s v="08/06/2024"/>
    <s v="12/06/2024"/>
    <n v="8550.4"/>
    <x v="1"/>
    <n v="4"/>
    <n v="40601.599999999999"/>
  </r>
  <r>
    <n v="233"/>
    <s v="1927/FE/2024"/>
    <s v="10/05/2024"/>
    <n v="254.8"/>
    <s v="10/06/2024"/>
    <s v="07/06/2024"/>
    <n v="254.8"/>
    <x v="1"/>
    <n v="-3"/>
    <n v="-764.40000000000009"/>
  </r>
  <r>
    <n v="234"/>
    <s v="97/001"/>
    <s v="05/06/2024"/>
    <n v="6280.56"/>
    <s v="17/06/2024"/>
    <s v="13/06/2024"/>
    <n v="5290.56"/>
    <x v="1"/>
    <n v="-4"/>
    <n v="-25122.240000000002"/>
  </r>
  <r>
    <n v="235"/>
    <s v="1024108787"/>
    <s v="15/04/2024"/>
    <n v="1534.51"/>
    <s v="15/05/2024"/>
    <s v="21/06/2024"/>
    <n v="1534.51"/>
    <x v="1"/>
    <n v="37"/>
    <n v="56776.87"/>
  </r>
  <r>
    <n v="236"/>
    <s v="3491/10"/>
    <s v="10/06/2024"/>
    <n v="1036.3599999999999"/>
    <s v="11/07/2024"/>
    <s v="07/06/2024"/>
    <n v="1036.3599999999999"/>
    <x v="1"/>
    <n v="-34"/>
    <n v="-35236.239999999998"/>
  </r>
  <r>
    <n v="237"/>
    <s v="329/2024-SA-FAT"/>
    <s v="23/05/2024"/>
    <n v="2584.21"/>
    <s v="23/06/2024"/>
    <s v="21/06/2024"/>
    <n v="1354.7"/>
    <x v="1"/>
    <n v="-2"/>
    <n v="-5168.42"/>
  </r>
  <r>
    <n v="238"/>
    <s v="456/FTV"/>
    <s v="05/06/2024"/>
    <n v="1387.5"/>
    <s v="05/07/2024"/>
    <s v="28/06/2024"/>
    <n v="1387.5"/>
    <x v="1"/>
    <n v="-7"/>
    <n v="-9712.5"/>
  </r>
  <r>
    <n v="239"/>
    <s v="FATTPA 47_24"/>
    <s v="13/06/2024"/>
    <n v="2188.6799999999998"/>
    <s v="13/07/2024"/>
    <s v="27/06/2024"/>
    <n v="1843.68"/>
    <x v="1"/>
    <n v="-16"/>
    <n v="-35018.879999999997"/>
  </r>
  <r>
    <n v="240"/>
    <s v="FATTPA 51_24"/>
    <s v="13/06/2024"/>
    <n v="646.6"/>
    <s v="13/07/2024"/>
    <s v="27/06/2024"/>
    <n v="646.6"/>
    <x v="1"/>
    <n v="-16"/>
    <n v="-10345.6"/>
  </r>
  <r>
    <n v="241"/>
    <s v="T18552"/>
    <s v="30/04/2024"/>
    <n v="3404.65"/>
    <s v="26/06/2024"/>
    <s v="27/06/2024"/>
    <n v="3404.65"/>
    <x v="1"/>
    <n v="1"/>
    <n v="3404.65"/>
  </r>
  <r>
    <n v="242"/>
    <s v="280"/>
    <s v="17/06/2024"/>
    <n v="1010.68"/>
    <s v="23/07/2024"/>
    <s v="28/06/2024"/>
    <n v="1010.68"/>
    <x v="1"/>
    <n v="-25"/>
    <n v="-25267"/>
  </r>
  <r>
    <n v="243"/>
    <s v="70"/>
    <s v="08/03/2024"/>
    <n v="314.24"/>
    <d v="2024-04-22T00:00:00"/>
    <s v="19/04/2024"/>
    <n v="275.83999999999997"/>
    <x v="1"/>
    <n v="-3"/>
    <n v="-942.72"/>
  </r>
  <r>
    <n v="244"/>
    <s v="V0-36091"/>
    <s v="01/03/2024"/>
    <n v="3586.98"/>
    <s v="04/04/2024"/>
    <s v="03/04/2024"/>
    <n v="3586.98"/>
    <x v="1"/>
    <n v="-1"/>
    <n v="-3586.98"/>
  </r>
  <r>
    <n v="245"/>
    <s v="FATTPA 11_24"/>
    <s v="13/03/2024"/>
    <n v="447.54"/>
    <s v="10/04/2024"/>
    <s v="09/04/2024"/>
    <n v="447.54"/>
    <x v="1"/>
    <n v="-1"/>
    <n v="-447.54"/>
  </r>
  <r>
    <n v="246"/>
    <s v="3301000143-1226"/>
    <s v="05/04/2024"/>
    <n v="16596.16"/>
    <s v="05/05/2024"/>
    <s v="19/04/2024"/>
    <n v="16596.16"/>
    <x v="1"/>
    <n v="-16"/>
    <n v="-265538.56"/>
  </r>
  <r>
    <n v="247"/>
    <s v="133/2024"/>
    <s v="16/04/2024"/>
    <n v="413.64"/>
    <s v="16/05/2024"/>
    <s v="24/04/2024"/>
    <n v="413.64"/>
    <x v="1"/>
    <n v="-22"/>
    <n v="-9100.08"/>
  </r>
  <r>
    <n v="248"/>
    <s v="7824"/>
    <s v="25/03/2024"/>
    <n v="750"/>
    <s v="23/04/2024"/>
    <s v="23/04/2024"/>
    <n v="750"/>
    <x v="1"/>
    <n v="0"/>
    <n v="0"/>
  </r>
  <r>
    <n v="249"/>
    <s v="412405025431"/>
    <s v="08/03/2024"/>
    <n v="21.57"/>
    <s v="08/04/2024"/>
    <s v="08/04/2024"/>
    <n v="21.57"/>
    <x v="1"/>
    <n v="0"/>
    <n v="0"/>
  </r>
  <r>
    <n v="250"/>
    <s v="FATTPA 8_24"/>
    <s v="28/03/2024"/>
    <n v="8500"/>
    <s v="28/04/2024"/>
    <s v="03/05/2024"/>
    <n v="8500"/>
    <x v="1"/>
    <n v="5"/>
    <n v="42500"/>
  </r>
  <r>
    <n v="251"/>
    <s v="62PA"/>
    <s v="29/03/2024"/>
    <n v="1504.25"/>
    <s v="29/04/2024"/>
    <s v="29/04/2024"/>
    <n v="1504.25"/>
    <x v="1"/>
    <n v="0"/>
    <n v="0"/>
  </r>
  <r>
    <n v="252"/>
    <s v="XRJ3335"/>
    <s v="12/04/2024"/>
    <n v="104.25"/>
    <s v="24/04/2024"/>
    <s v="30/04/2024"/>
    <n v="104.25"/>
    <x v="1"/>
    <n v="6"/>
    <n v="625.5"/>
  </r>
  <r>
    <n v="253"/>
    <s v="ITMP/24/02910"/>
    <s v="31/03/2024"/>
    <n v="6000"/>
    <s v="30/04/2024"/>
    <s v="02/05/2024"/>
    <n v="6000"/>
    <x v="1"/>
    <n v="2"/>
    <n v="12000"/>
  </r>
  <r>
    <n v="254"/>
    <s v="2024321010398"/>
    <s v="01/04/2024"/>
    <n v="690"/>
    <s v="02/05/2024"/>
    <s v="02/05/2024"/>
    <n v="690"/>
    <x v="1"/>
    <n v="0"/>
    <n v="0"/>
  </r>
  <r>
    <n v="255"/>
    <s v="H42271"/>
    <s v="31/03/2024"/>
    <n v="4258.8"/>
    <s v="03/05/2024"/>
    <s v="07/05/2024"/>
    <n v="4258.8"/>
    <x v="1"/>
    <n v="4"/>
    <n v="17035.2"/>
  </r>
  <r>
    <n v="256"/>
    <s v="H42338"/>
    <s v="31/03/2024"/>
    <n v="491"/>
    <s v="02/05/2024"/>
    <s v="07/05/2024"/>
    <n v="491"/>
    <x v="1"/>
    <n v="5"/>
    <n v="2455"/>
  </r>
  <r>
    <n v="257"/>
    <s v="V0-53797"/>
    <s v="02/04/2024"/>
    <n v="3254.64"/>
    <s v="03/05/2024"/>
    <s v="07/05/2024"/>
    <n v="3254.64"/>
    <x v="1"/>
    <n v="4"/>
    <n v="13018.56"/>
  </r>
  <r>
    <n v="258"/>
    <s v="91/001"/>
    <s v="11/04/2024"/>
    <n v="104"/>
    <s v="10/05/2024"/>
    <s v="10/05/2024"/>
    <n v="104"/>
    <x v="1"/>
    <n v="0"/>
    <n v="0"/>
  </r>
  <r>
    <n v="259"/>
    <s v="0452"/>
    <s v="15/04/2024"/>
    <n v="7000"/>
    <s v="10/05/2024"/>
    <s v="10/05/2024"/>
    <n v="7000"/>
    <x v="1"/>
    <n v="0"/>
    <n v="0"/>
  </r>
  <r>
    <n v="260"/>
    <s v="AQ03296663"/>
    <s v="28/03/2024"/>
    <n v="918.59"/>
    <s v="10/05/2024"/>
    <s v="10/05/2024"/>
    <n v="918.59"/>
    <x v="1"/>
    <n v="0"/>
    <n v="0"/>
  </r>
  <r>
    <n v="261"/>
    <s v="3301000179-1226"/>
    <s v="16/04/2024"/>
    <n v="28034.48"/>
    <s v="16/05/2024"/>
    <s v="16/05/2024"/>
    <n v="26787.46"/>
    <x v="1"/>
    <n v="0"/>
    <n v="0"/>
  </r>
  <r>
    <n v="262"/>
    <s v="24FVD-05289"/>
    <s v="22/04/2024"/>
    <n v="75"/>
    <s v="20/05/2024"/>
    <s v="17/05/2024"/>
    <n v="75"/>
    <x v="1"/>
    <n v="-3"/>
    <n v="-225"/>
  </r>
  <r>
    <n v="263"/>
    <s v="0074836865"/>
    <s v="30/04/2024"/>
    <n v="2450"/>
    <s v="28/05/2024"/>
    <s v="28/05/2024"/>
    <n v="2450"/>
    <x v="1"/>
    <n v="0"/>
    <n v="0"/>
  </r>
  <r>
    <n v="264"/>
    <s v="N80247"/>
    <s v="31/03/2024"/>
    <n v="4393.3100000000004"/>
    <s v="16/05/2024"/>
    <s v="23/05/2024"/>
    <n v="4393.3100000000004"/>
    <x v="1"/>
    <n v="7"/>
    <n v="30753.170000000002"/>
  </r>
  <r>
    <n v="265"/>
    <s v="2024321014470"/>
    <s v="01/05/2024"/>
    <n v="690"/>
    <s v="28/05/2024"/>
    <s v="28/05/2024"/>
    <n v="690"/>
    <x v="1"/>
    <n v="0"/>
    <n v="0"/>
  </r>
  <r>
    <n v="266"/>
    <s v="68"/>
    <s v="30/04/2024"/>
    <n v="8529"/>
    <s v="31/05/2024"/>
    <s v="31/05/2024"/>
    <n v="8529"/>
    <x v="1"/>
    <n v="0"/>
    <n v="0"/>
  </r>
  <r>
    <n v="267"/>
    <s v="V0-69750"/>
    <s v="01/05/2024"/>
    <n v="3720.75"/>
    <s v="31/05/2024"/>
    <s v="05/06/2024"/>
    <n v="3720.75"/>
    <x v="1"/>
    <n v="5"/>
    <n v="18603.75"/>
  </r>
  <r>
    <n v="268"/>
    <s v="IT91ICB2410732"/>
    <s v="07/05/2024"/>
    <n v="20000"/>
    <s v="06/06/2024"/>
    <s v="06/06/2024"/>
    <n v="20000"/>
    <x v="1"/>
    <n v="0"/>
    <n v="0"/>
  </r>
  <r>
    <n v="269"/>
    <s v="05/24/PA"/>
    <s v="15/05/2024"/>
    <n v="12000"/>
    <s v="10/06/2024"/>
    <s v="07/06/2024"/>
    <n v="12000"/>
    <x v="1"/>
    <n v="-3"/>
    <n v="-36000"/>
  </r>
  <r>
    <n v="270"/>
    <s v="412408535518"/>
    <s v="08/05/2024"/>
    <n v="1246.96"/>
    <s v="07/06/2024"/>
    <s v="10/06/2024"/>
    <n v="1246.96"/>
    <x v="1"/>
    <n v="3"/>
    <n v="3740.88"/>
  </r>
  <r>
    <n v="271"/>
    <s v="113PA"/>
    <s v="31/05/2024"/>
    <n v="1504.25"/>
    <s v="30/06/2024"/>
    <s v="21/06/2024"/>
    <n v="1504.25"/>
    <x v="1"/>
    <n v="-9"/>
    <n v="-13538.25"/>
  </r>
  <r>
    <n v="272"/>
    <s v="24FVD-06917"/>
    <s v="23/05/2024"/>
    <n v="297"/>
    <s v="20/06/2024"/>
    <s v="21/06/2024"/>
    <n v="297"/>
    <x v="1"/>
    <n v="1"/>
    <n v="297"/>
  </r>
  <r>
    <n v="273"/>
    <s v="116/2024"/>
    <s v="14/06/2024"/>
    <n v="206.18"/>
    <s v="20/06/2024"/>
    <s v="21/06/2024"/>
    <n v="206.18"/>
    <x v="1"/>
    <n v="1"/>
    <n v="206.18"/>
  </r>
  <r>
    <n v="274"/>
    <s v="FATTPA 21_24"/>
    <s v="07/06/2024"/>
    <n v="600"/>
    <s v="28/06/2024"/>
    <s v="28/06/2024"/>
    <n v="600"/>
    <x v="1"/>
    <n v="0"/>
    <n v="0"/>
  </r>
  <r>
    <n v="275"/>
    <s v="55E"/>
    <s v="24/05/2024"/>
    <n v="1628.29"/>
    <s v="23/06/2024"/>
    <s v="21/06/2024"/>
    <n v="1371.62"/>
    <x v="1"/>
    <n v="-2"/>
    <n v="-3256.58"/>
  </r>
  <r>
    <n v="276"/>
    <s v="M00311"/>
    <s v="29/02/2024"/>
    <n v="650"/>
    <d v="2024-06-23T00:00:00"/>
    <s v="25/06/2024"/>
    <n v="650"/>
    <x v="1"/>
    <n v="2"/>
    <n v="1300"/>
  </r>
  <r>
    <n v="277"/>
    <s v="55/24SP"/>
    <s v="06/06/2024"/>
    <n v="1504.5"/>
    <s v="28/06/2024"/>
    <s v="28/06/2024"/>
    <n v="1504.5"/>
    <x v="1"/>
    <n v="0"/>
    <n v="0"/>
  </r>
  <r>
    <n v="278"/>
    <s v="2/40"/>
    <s v="06/06/2024"/>
    <n v="570.96"/>
    <s v="06/07/2024"/>
    <s v="27/06/2024"/>
    <n v="480.96"/>
    <x v="1"/>
    <n v="-9"/>
    <n v="-5138.6400000000003"/>
  </r>
  <r>
    <n v="279"/>
    <s v="2/41"/>
    <s v="06/06/2024"/>
    <n v="1015.04"/>
    <s v="06/07/2024"/>
    <s v="27/06/2024"/>
    <n v="855.04"/>
    <x v="1"/>
    <n v="-9"/>
    <n v="-9135.36"/>
  </r>
  <r>
    <n v="280"/>
    <s v="2/42"/>
    <s v="06/06/2024"/>
    <n v="129"/>
    <s v="06/07/2024"/>
    <s v="27/06/2024"/>
    <n v="129"/>
    <x v="1"/>
    <n v="-9"/>
    <n v="-1161"/>
  </r>
  <r>
    <n v="281"/>
    <s v="FATTPA 52_24"/>
    <s v="13/06/2024"/>
    <n v="70208.3"/>
    <s v="13/07/2024"/>
    <s v="27/06/2024"/>
    <n v="59141.42"/>
    <x v="1"/>
    <n v="-16"/>
    <n v="-1123332.8"/>
  </r>
  <r>
    <n v="282"/>
    <s v="2024/ES/D/001542"/>
    <s v="31/05/2024"/>
    <n v="252"/>
    <s v="28/06/2024"/>
    <s v="28/06/2024"/>
    <n v="252"/>
    <x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51FC13-BD15-4C21-BAB8-C0002FCE4F63}" name="Tabella_pivot3" cacheId="3" applyNumberFormats="0" applyBorderFormats="0" applyFontFormats="0" applyPatternFormats="0" applyAlignmentFormats="0" applyWidthHeightFormats="1" dataCaption="Dati" grandTotalCaption="Totale 2023" updatedVersion="8" minRefreshableVersion="3" showMemberPropertyTips="0" useAutoFormatting="1" itemPrintTitles="1" createdVersion="5" indent="0" compact="0" compactData="0" gridDropZones="1">
  <location ref="E290:G294" firstHeaderRow="1" firstDataRow="2" firstDataCol="1"/>
  <pivotFields count="10"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64" outline="0" showAll="0" defaultSubtotal="0"/>
    <pivotField name="Periodo"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dataField="1" compact="0" numFmtId="164" outline="0" subtotalTop="0" showAll="0" includeNewItemsInFilter="1"/>
  </pivotFields>
  <rowFields count="1">
    <field x="7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Ritardo Ponderato" fld="9" baseField="0" baseItem="0"/>
    <dataField name="Somma di Importo Pagato" fld="6" baseField="0" baseItem="0"/>
  </dataFields>
  <formats count="9">
    <format dxfId="17">
      <pivotArea outline="0" fieldPosition="0">
        <references count="1">
          <reference field="7" count="0" selected="0"/>
        </references>
      </pivotArea>
    </format>
    <format dxfId="16">
      <pivotArea grandRow="1" outline="0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7" count="0"/>
        </references>
      </pivotArea>
    </format>
    <format dxfId="12">
      <pivotArea dataOnly="0" labelOnly="1" grandRow="1" outline="0" fieldPosition="0"/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type="all" dataOnly="0" outline="0" fieldPosition="0"/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2:E7" totalsRowShown="0" headerRowDxfId="23" dataDxfId="22">
  <tableColumns count="4">
    <tableColumn id="1" xr3:uid="{00000000-0010-0000-0000-000001000000}" name="Periodo" dataDxfId="21"/>
    <tableColumn id="2" xr3:uid="{00000000-0010-0000-0000-000002000000}" name="Ritardo Ponderato" dataDxfId="20" dataCellStyle="Migliaia"/>
    <tableColumn id="3" xr3:uid="{00000000-0010-0000-0000-000003000000}" name="Importo Pagato" dataDxfId="19" dataCellStyle="Migliaia"/>
    <tableColumn id="4" xr3:uid="{00000000-0010-0000-0000-000004000000}" name="ITP" dataDxfId="1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"/>
  <sheetViews>
    <sheetView showGridLines="0" zoomScale="385" zoomScaleNormal="385" workbookViewId="0">
      <selection activeCell="C20" sqref="C20"/>
    </sheetView>
  </sheetViews>
  <sheetFormatPr defaultRowHeight="10.199999999999999" x14ac:dyDescent="0.2"/>
  <cols>
    <col min="1" max="1" width="8.28515625" customWidth="1"/>
    <col min="2" max="2" width="13.28515625" customWidth="1"/>
    <col min="3" max="3" width="19.28515625" bestFit="1" customWidth="1"/>
    <col min="4" max="4" width="16.7109375" bestFit="1" customWidth="1"/>
    <col min="5" max="5" width="12.42578125" bestFit="1" customWidth="1"/>
    <col min="6" max="6" width="19.28515625" bestFit="1" customWidth="1"/>
    <col min="7" max="7" width="16.7109375" bestFit="1" customWidth="1"/>
    <col min="8" max="8" width="5.7109375" bestFit="1" customWidth="1"/>
  </cols>
  <sheetData>
    <row r="1" spans="2:7" ht="18" customHeight="1" x14ac:dyDescent="0.2"/>
    <row r="2" spans="2:7" ht="10.8" x14ac:dyDescent="0.2">
      <c r="B2" s="8" t="s">
        <v>16</v>
      </c>
      <c r="C2" s="9" t="s">
        <v>9</v>
      </c>
      <c r="D2" s="9" t="s">
        <v>5</v>
      </c>
      <c r="E2" s="8" t="s">
        <v>8</v>
      </c>
    </row>
    <row r="3" spans="2:7" ht="10.8" x14ac:dyDescent="0.2">
      <c r="B3" s="15" t="s">
        <v>12</v>
      </c>
      <c r="C3" s="10">
        <v>-726363.44000000029</v>
      </c>
      <c r="D3" s="10">
        <v>891128.54999999993</v>
      </c>
      <c r="E3" s="11">
        <f>Tabella1[[#This Row],[Ritardo Ponderato]]/Tabella1[[#This Row],[Importo Pagato]]</f>
        <v>-0.81510511586684142</v>
      </c>
    </row>
    <row r="4" spans="2:7" ht="10.8" x14ac:dyDescent="0.2">
      <c r="B4" s="15" t="s">
        <v>13</v>
      </c>
      <c r="C4" s="10">
        <v>-2783187.62</v>
      </c>
      <c r="D4" s="10">
        <v>485668.92000000004</v>
      </c>
      <c r="E4" s="11">
        <v>-5.7306273994226355</v>
      </c>
      <c r="F4" s="1"/>
      <c r="G4" s="1"/>
    </row>
    <row r="5" spans="2:7" ht="10.8" x14ac:dyDescent="0.2">
      <c r="B5" s="15" t="s">
        <v>14</v>
      </c>
      <c r="C5" s="10"/>
      <c r="D5" s="10"/>
      <c r="E5" s="11"/>
    </row>
    <row r="6" spans="2:7" ht="10.8" x14ac:dyDescent="0.2">
      <c r="B6" s="15" t="s">
        <v>15</v>
      </c>
      <c r="C6" s="10"/>
      <c r="D6" s="10"/>
      <c r="E6" s="11"/>
    </row>
    <row r="7" spans="2:7" ht="10.8" x14ac:dyDescent="0.2">
      <c r="B7" s="8" t="s">
        <v>255</v>
      </c>
      <c r="C7" s="12">
        <f>SUM(C3:C6)</f>
        <v>-3509551.0600000005</v>
      </c>
      <c r="D7" s="12">
        <f>SUM(D3:D6)</f>
        <v>1376797.47</v>
      </c>
      <c r="E7" s="13">
        <f>Tabella1[[#This Row],[Ritardo Ponderato]]/Tabella1[[#This Row],[Importo Pagato]]</f>
        <v>-2.5490684987967045</v>
      </c>
    </row>
    <row r="8" spans="2:7" ht="42" customHeight="1" x14ac:dyDescent="0.2"/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7"/>
  <sheetViews>
    <sheetView showGridLines="0" tabSelected="1" zoomScaleNormal="100" workbookViewId="0">
      <pane ySplit="1" topLeftCell="A2" activePane="bottomLeft" state="frozen"/>
      <selection pane="bottomLeft" activeCell="J287" sqref="J287"/>
    </sheetView>
  </sheetViews>
  <sheetFormatPr defaultColWidth="9.28515625" defaultRowHeight="10.199999999999999" x14ac:dyDescent="0.2"/>
  <cols>
    <col min="1" max="1" width="13.85546875" style="2" bestFit="1" customWidth="1"/>
    <col min="2" max="2" width="19" style="2" bestFit="1" customWidth="1"/>
    <col min="3" max="3" width="11.42578125" style="2" bestFit="1" customWidth="1"/>
    <col min="4" max="4" width="13.42578125" style="2" bestFit="1" customWidth="1"/>
    <col min="5" max="5" width="12.85546875" style="2" bestFit="1" customWidth="1"/>
    <col min="6" max="6" width="28" style="2" bestFit="1" customWidth="1"/>
    <col min="7" max="7" width="23" style="2" bestFit="1" customWidth="1"/>
    <col min="8" max="8" width="16.140625" style="2" customWidth="1"/>
    <col min="9" max="9" width="19.28515625" style="19" bestFit="1" customWidth="1"/>
    <col min="10" max="10" width="30.42578125" style="19" bestFit="1" customWidth="1"/>
    <col min="11" max="11" width="16.7109375" style="2" customWidth="1"/>
    <col min="12" max="12" width="15" style="2" customWidth="1"/>
    <col min="13" max="13" width="14.140625" style="2" customWidth="1"/>
    <col min="14" max="14" width="26.7109375" style="2" customWidth="1"/>
    <col min="15" max="16" width="13.85546875" style="2" bestFit="1" customWidth="1"/>
    <col min="17" max="16384" width="9.28515625" style="2"/>
  </cols>
  <sheetData>
    <row r="1" spans="1:10" x14ac:dyDescent="0.2">
      <c r="A1" s="5" t="s">
        <v>17</v>
      </c>
      <c r="B1" s="4" t="s">
        <v>0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7" t="s">
        <v>10</v>
      </c>
      <c r="I1" s="7" t="s">
        <v>7</v>
      </c>
      <c r="J1" s="7" t="s">
        <v>9</v>
      </c>
    </row>
    <row r="2" spans="1:10" x14ac:dyDescent="0.2">
      <c r="A2" s="6">
        <v>1</v>
      </c>
      <c r="B2" s="24" t="s">
        <v>51</v>
      </c>
      <c r="C2" s="20" t="s">
        <v>52</v>
      </c>
      <c r="D2" s="21">
        <v>1510.15</v>
      </c>
      <c r="E2" s="22" t="s">
        <v>53</v>
      </c>
      <c r="F2" s="22" t="s">
        <v>54</v>
      </c>
      <c r="G2" s="29">
        <v>1510.15</v>
      </c>
      <c r="H2" s="6" t="s">
        <v>12</v>
      </c>
      <c r="I2" s="17">
        <f t="shared" ref="I2:I65" si="0">F2-E2</f>
        <v>3</v>
      </c>
      <c r="J2" s="18">
        <f t="shared" ref="J2:J65" si="1">I2*D2</f>
        <v>4530.4500000000007</v>
      </c>
    </row>
    <row r="3" spans="1:10" x14ac:dyDescent="0.2">
      <c r="A3" s="6">
        <v>2</v>
      </c>
      <c r="B3" s="24" t="s">
        <v>55</v>
      </c>
      <c r="C3" s="20" t="s">
        <v>39</v>
      </c>
      <c r="D3" s="21">
        <v>84260.13</v>
      </c>
      <c r="E3" s="22" t="s">
        <v>53</v>
      </c>
      <c r="F3" s="22" t="s">
        <v>56</v>
      </c>
      <c r="G3" s="29">
        <v>84260.13</v>
      </c>
      <c r="H3" s="6" t="s">
        <v>12</v>
      </c>
      <c r="I3" s="17">
        <f t="shared" si="0"/>
        <v>5</v>
      </c>
      <c r="J3" s="18">
        <f t="shared" si="1"/>
        <v>421300.65</v>
      </c>
    </row>
    <row r="4" spans="1:10" x14ac:dyDescent="0.2">
      <c r="A4" s="6">
        <v>3</v>
      </c>
      <c r="B4" s="24" t="s">
        <v>57</v>
      </c>
      <c r="C4" s="20" t="s">
        <v>31</v>
      </c>
      <c r="D4" s="21">
        <v>15750</v>
      </c>
      <c r="E4" s="22" t="s">
        <v>33</v>
      </c>
      <c r="F4" s="22" t="s">
        <v>56</v>
      </c>
      <c r="G4" s="29">
        <v>15750</v>
      </c>
      <c r="H4" s="6" t="s">
        <v>12</v>
      </c>
      <c r="I4" s="17">
        <f t="shared" si="0"/>
        <v>41</v>
      </c>
      <c r="J4" s="18">
        <f t="shared" si="1"/>
        <v>645750</v>
      </c>
    </row>
    <row r="5" spans="1:10" x14ac:dyDescent="0.2">
      <c r="A5" s="6">
        <v>4</v>
      </c>
      <c r="B5" s="24" t="s">
        <v>58</v>
      </c>
      <c r="C5" s="20" t="s">
        <v>36</v>
      </c>
      <c r="D5" s="21">
        <v>868.16</v>
      </c>
      <c r="E5" s="22" t="s">
        <v>59</v>
      </c>
      <c r="F5" s="22" t="s">
        <v>59</v>
      </c>
      <c r="G5" s="29">
        <v>868.16</v>
      </c>
      <c r="H5" s="6" t="s">
        <v>12</v>
      </c>
      <c r="I5" s="17">
        <f t="shared" si="0"/>
        <v>0</v>
      </c>
      <c r="J5" s="18">
        <f t="shared" si="1"/>
        <v>0</v>
      </c>
    </row>
    <row r="6" spans="1:10" x14ac:dyDescent="0.2">
      <c r="A6" s="6">
        <v>5</v>
      </c>
      <c r="B6" s="24" t="s">
        <v>23</v>
      </c>
      <c r="C6" s="20" t="s">
        <v>52</v>
      </c>
      <c r="D6" s="21">
        <v>438.52</v>
      </c>
      <c r="E6" s="22" t="s">
        <v>56</v>
      </c>
      <c r="F6" s="22" t="s">
        <v>44</v>
      </c>
      <c r="G6" s="29">
        <v>438.52</v>
      </c>
      <c r="H6" s="6" t="s">
        <v>12</v>
      </c>
      <c r="I6" s="17">
        <f t="shared" si="0"/>
        <v>2</v>
      </c>
      <c r="J6" s="18">
        <f t="shared" si="1"/>
        <v>877.04</v>
      </c>
    </row>
    <row r="7" spans="1:10" x14ac:dyDescent="0.2">
      <c r="A7" s="6">
        <v>6</v>
      </c>
      <c r="B7" s="24" t="s">
        <v>60</v>
      </c>
      <c r="C7" s="20" t="s">
        <v>50</v>
      </c>
      <c r="D7" s="21">
        <v>3850</v>
      </c>
      <c r="E7" s="22" t="s">
        <v>56</v>
      </c>
      <c r="F7" s="22" t="s">
        <v>44</v>
      </c>
      <c r="G7" s="29">
        <v>3850</v>
      </c>
      <c r="H7" s="6" t="s">
        <v>12</v>
      </c>
      <c r="I7" s="17">
        <f t="shared" si="0"/>
        <v>2</v>
      </c>
      <c r="J7" s="18">
        <f t="shared" si="1"/>
        <v>7700</v>
      </c>
    </row>
    <row r="8" spans="1:10" x14ac:dyDescent="0.2">
      <c r="A8" s="6">
        <v>7</v>
      </c>
      <c r="B8" s="24" t="s">
        <v>61</v>
      </c>
      <c r="C8" s="20" t="s">
        <v>49</v>
      </c>
      <c r="D8" s="21">
        <v>1400</v>
      </c>
      <c r="E8" s="22" t="s">
        <v>62</v>
      </c>
      <c r="F8" s="22" t="s">
        <v>44</v>
      </c>
      <c r="G8" s="29">
        <v>1400</v>
      </c>
      <c r="H8" s="6" t="s">
        <v>12</v>
      </c>
      <c r="I8" s="17">
        <f t="shared" si="0"/>
        <v>-19</v>
      </c>
      <c r="J8" s="18">
        <f t="shared" si="1"/>
        <v>-26600</v>
      </c>
    </row>
    <row r="9" spans="1:10" x14ac:dyDescent="0.2">
      <c r="A9" s="6">
        <v>8</v>
      </c>
      <c r="B9" s="24" t="s">
        <v>63</v>
      </c>
      <c r="C9" s="20" t="s">
        <v>33</v>
      </c>
      <c r="D9" s="21">
        <v>1247.44</v>
      </c>
      <c r="E9" s="22">
        <v>45293</v>
      </c>
      <c r="F9" s="22" t="s">
        <v>44</v>
      </c>
      <c r="G9" s="29">
        <v>948</v>
      </c>
      <c r="H9" s="6" t="s">
        <v>12</v>
      </c>
      <c r="I9" s="17">
        <f t="shared" si="0"/>
        <v>10</v>
      </c>
      <c r="J9" s="18">
        <f t="shared" si="1"/>
        <v>12474.400000000001</v>
      </c>
    </row>
    <row r="10" spans="1:10" x14ac:dyDescent="0.2">
      <c r="A10" s="6">
        <v>9</v>
      </c>
      <c r="B10" s="24" t="s">
        <v>64</v>
      </c>
      <c r="C10" s="20" t="s">
        <v>33</v>
      </c>
      <c r="D10" s="21">
        <v>4.3099999999999996</v>
      </c>
      <c r="E10" s="22">
        <v>45293</v>
      </c>
      <c r="F10" s="22" t="s">
        <v>44</v>
      </c>
      <c r="G10" s="29">
        <v>4.3099999999999996</v>
      </c>
      <c r="H10" s="6" t="s">
        <v>12</v>
      </c>
      <c r="I10" s="17">
        <f t="shared" si="0"/>
        <v>10</v>
      </c>
      <c r="J10" s="18">
        <f t="shared" si="1"/>
        <v>43.099999999999994</v>
      </c>
    </row>
    <row r="11" spans="1:10" x14ac:dyDescent="0.2">
      <c r="A11" s="6">
        <v>10</v>
      </c>
      <c r="B11" s="24" t="s">
        <v>65</v>
      </c>
      <c r="C11" s="20" t="s">
        <v>33</v>
      </c>
      <c r="D11" s="21">
        <v>25.5</v>
      </c>
      <c r="E11" s="22">
        <v>45309</v>
      </c>
      <c r="F11" s="22" t="s">
        <v>44</v>
      </c>
      <c r="G11" s="29">
        <v>25.5</v>
      </c>
      <c r="H11" s="6" t="s">
        <v>12</v>
      </c>
      <c r="I11" s="17">
        <f t="shared" si="0"/>
        <v>-6</v>
      </c>
      <c r="J11" s="18">
        <f t="shared" si="1"/>
        <v>-153</v>
      </c>
    </row>
    <row r="12" spans="1:10" x14ac:dyDescent="0.2">
      <c r="A12" s="6">
        <v>11</v>
      </c>
      <c r="B12" s="24" t="s">
        <v>66</v>
      </c>
      <c r="C12" s="20" t="s">
        <v>33</v>
      </c>
      <c r="D12" s="21">
        <v>1609.65</v>
      </c>
      <c r="E12" s="22">
        <v>45304</v>
      </c>
      <c r="F12" s="22" t="s">
        <v>44</v>
      </c>
      <c r="G12" s="29">
        <v>1609.65</v>
      </c>
      <c r="H12" s="6" t="s">
        <v>12</v>
      </c>
      <c r="I12" s="17">
        <f t="shared" si="0"/>
        <v>-1</v>
      </c>
      <c r="J12" s="18">
        <f t="shared" si="1"/>
        <v>-1609.65</v>
      </c>
    </row>
    <row r="13" spans="1:10" x14ac:dyDescent="0.2">
      <c r="A13" s="6">
        <v>12</v>
      </c>
      <c r="B13" s="24" t="s">
        <v>67</v>
      </c>
      <c r="C13" s="20" t="s">
        <v>33</v>
      </c>
      <c r="D13" s="21">
        <v>315</v>
      </c>
      <c r="E13" s="22">
        <v>45293</v>
      </c>
      <c r="F13" s="22" t="s">
        <v>44</v>
      </c>
      <c r="G13" s="29">
        <v>315</v>
      </c>
      <c r="H13" s="6" t="s">
        <v>12</v>
      </c>
      <c r="I13" s="17">
        <f t="shared" si="0"/>
        <v>10</v>
      </c>
      <c r="J13" s="18">
        <f t="shared" si="1"/>
        <v>3150</v>
      </c>
    </row>
    <row r="14" spans="1:10" x14ac:dyDescent="0.2">
      <c r="A14" s="6">
        <v>13</v>
      </c>
      <c r="B14" s="24" t="s">
        <v>68</v>
      </c>
      <c r="C14" s="20" t="s">
        <v>30</v>
      </c>
      <c r="D14" s="21">
        <v>152.97999999999999</v>
      </c>
      <c r="E14" s="22">
        <v>45280</v>
      </c>
      <c r="F14" s="22" t="s">
        <v>44</v>
      </c>
      <c r="G14" s="29">
        <v>152.97999999999999</v>
      </c>
      <c r="H14" s="6" t="s">
        <v>12</v>
      </c>
      <c r="I14" s="17">
        <f t="shared" si="0"/>
        <v>23</v>
      </c>
      <c r="J14" s="18">
        <f t="shared" si="1"/>
        <v>3518.54</v>
      </c>
    </row>
    <row r="15" spans="1:10" x14ac:dyDescent="0.2">
      <c r="A15" s="6">
        <v>14</v>
      </c>
      <c r="B15" s="24" t="s">
        <v>69</v>
      </c>
      <c r="C15" s="20" t="s">
        <v>47</v>
      </c>
      <c r="D15" s="21">
        <v>366</v>
      </c>
      <c r="E15" s="22">
        <v>45311</v>
      </c>
      <c r="F15" s="22" t="s">
        <v>44</v>
      </c>
      <c r="G15" s="29">
        <v>306</v>
      </c>
      <c r="H15" s="6" t="s">
        <v>12</v>
      </c>
      <c r="I15" s="17">
        <f t="shared" si="0"/>
        <v>-8</v>
      </c>
      <c r="J15" s="18">
        <f t="shared" si="1"/>
        <v>-2928</v>
      </c>
    </row>
    <row r="16" spans="1:10" x14ac:dyDescent="0.2">
      <c r="A16" s="6">
        <v>15</v>
      </c>
      <c r="B16" s="24" t="s">
        <v>70</v>
      </c>
      <c r="C16" s="20" t="s">
        <v>30</v>
      </c>
      <c r="D16" s="21">
        <v>142.68</v>
      </c>
      <c r="E16" s="22" t="s">
        <v>48</v>
      </c>
      <c r="F16" s="22" t="s">
        <v>44</v>
      </c>
      <c r="G16" s="29">
        <v>142.68</v>
      </c>
      <c r="H16" s="6" t="s">
        <v>12</v>
      </c>
      <c r="I16" s="17">
        <f t="shared" si="0"/>
        <v>22</v>
      </c>
      <c r="J16" s="18">
        <f t="shared" si="1"/>
        <v>3138.96</v>
      </c>
    </row>
    <row r="17" spans="1:10" x14ac:dyDescent="0.2">
      <c r="A17" s="6">
        <v>16</v>
      </c>
      <c r="B17" s="24" t="s">
        <v>71</v>
      </c>
      <c r="C17" s="20" t="s">
        <v>30</v>
      </c>
      <c r="D17" s="21">
        <v>3465.01</v>
      </c>
      <c r="E17" s="22">
        <v>45288</v>
      </c>
      <c r="F17" s="22" t="s">
        <v>44</v>
      </c>
      <c r="G17" s="29">
        <v>3465.01</v>
      </c>
      <c r="H17" s="6" t="s">
        <v>12</v>
      </c>
      <c r="I17" s="17">
        <f t="shared" si="0"/>
        <v>15</v>
      </c>
      <c r="J17" s="18">
        <f t="shared" si="1"/>
        <v>51975.15</v>
      </c>
    </row>
    <row r="18" spans="1:10" x14ac:dyDescent="0.2">
      <c r="A18" s="6">
        <v>17</v>
      </c>
      <c r="B18" s="24" t="s">
        <v>72</v>
      </c>
      <c r="C18" s="20" t="s">
        <v>35</v>
      </c>
      <c r="D18" s="21">
        <v>5142.5</v>
      </c>
      <c r="E18" s="22" t="s">
        <v>62</v>
      </c>
      <c r="F18" s="22" t="s">
        <v>44</v>
      </c>
      <c r="G18" s="29">
        <v>5142.5</v>
      </c>
      <c r="H18" s="6" t="s">
        <v>12</v>
      </c>
      <c r="I18" s="17">
        <f t="shared" si="0"/>
        <v>-19</v>
      </c>
      <c r="J18" s="18">
        <f t="shared" si="1"/>
        <v>-97707.5</v>
      </c>
    </row>
    <row r="19" spans="1:10" x14ac:dyDescent="0.2">
      <c r="A19" s="6">
        <v>18</v>
      </c>
      <c r="B19" s="24" t="s">
        <v>73</v>
      </c>
      <c r="C19" s="20" t="s">
        <v>33</v>
      </c>
      <c r="D19" s="21">
        <v>285.43</v>
      </c>
      <c r="E19" s="22">
        <v>45307</v>
      </c>
      <c r="F19" s="22" t="s">
        <v>44</v>
      </c>
      <c r="G19" s="29">
        <v>285.43</v>
      </c>
      <c r="H19" s="6" t="s">
        <v>12</v>
      </c>
      <c r="I19" s="17">
        <f t="shared" si="0"/>
        <v>-4</v>
      </c>
      <c r="J19" s="18">
        <f t="shared" si="1"/>
        <v>-1141.72</v>
      </c>
    </row>
    <row r="20" spans="1:10" x14ac:dyDescent="0.2">
      <c r="A20" s="6">
        <v>19</v>
      </c>
      <c r="B20" s="24" t="s">
        <v>74</v>
      </c>
      <c r="C20" s="20" t="s">
        <v>33</v>
      </c>
      <c r="D20" s="21">
        <v>209.99</v>
      </c>
      <c r="E20" s="22">
        <v>45293</v>
      </c>
      <c r="F20" s="22" t="s">
        <v>44</v>
      </c>
      <c r="G20" s="29">
        <v>209.99</v>
      </c>
      <c r="H20" s="6" t="s">
        <v>12</v>
      </c>
      <c r="I20" s="17">
        <f t="shared" si="0"/>
        <v>10</v>
      </c>
      <c r="J20" s="18">
        <f t="shared" si="1"/>
        <v>2099.9</v>
      </c>
    </row>
    <row r="21" spans="1:10" x14ac:dyDescent="0.2">
      <c r="A21" s="6">
        <v>20</v>
      </c>
      <c r="B21" s="24" t="s">
        <v>75</v>
      </c>
      <c r="C21" s="20" t="s">
        <v>38</v>
      </c>
      <c r="D21" s="21">
        <v>135</v>
      </c>
      <c r="E21" s="22" t="s">
        <v>76</v>
      </c>
      <c r="F21" s="22" t="s">
        <v>77</v>
      </c>
      <c r="G21" s="29">
        <v>135</v>
      </c>
      <c r="H21" s="6" t="s">
        <v>12</v>
      </c>
      <c r="I21" s="17">
        <f t="shared" si="0"/>
        <v>2</v>
      </c>
      <c r="J21" s="18">
        <f t="shared" si="1"/>
        <v>270</v>
      </c>
    </row>
    <row r="22" spans="1:10" x14ac:dyDescent="0.2">
      <c r="A22" s="6">
        <v>21</v>
      </c>
      <c r="B22" s="24" t="s">
        <v>78</v>
      </c>
      <c r="C22" s="20" t="s">
        <v>54</v>
      </c>
      <c r="D22" s="21">
        <v>5201.0600000000004</v>
      </c>
      <c r="E22" s="22" t="s">
        <v>79</v>
      </c>
      <c r="F22" s="22" t="s">
        <v>77</v>
      </c>
      <c r="G22" s="29">
        <v>5201.0600000000004</v>
      </c>
      <c r="H22" s="6" t="s">
        <v>12</v>
      </c>
      <c r="I22" s="17">
        <f t="shared" si="0"/>
        <v>-20</v>
      </c>
      <c r="J22" s="18">
        <f t="shared" si="1"/>
        <v>-104021.20000000001</v>
      </c>
    </row>
    <row r="23" spans="1:10" x14ac:dyDescent="0.2">
      <c r="A23" s="6">
        <v>22</v>
      </c>
      <c r="B23" s="24" t="s">
        <v>80</v>
      </c>
      <c r="C23" s="20" t="s">
        <v>54</v>
      </c>
      <c r="D23" s="21">
        <v>16596.16</v>
      </c>
      <c r="E23" s="22" t="s">
        <v>81</v>
      </c>
      <c r="F23" s="22" t="s">
        <v>77</v>
      </c>
      <c r="G23" s="29">
        <v>16596.16</v>
      </c>
      <c r="H23" s="6" t="s">
        <v>12</v>
      </c>
      <c r="I23" s="17">
        <f t="shared" si="0"/>
        <v>-23</v>
      </c>
      <c r="J23" s="18">
        <f t="shared" si="1"/>
        <v>-381711.68</v>
      </c>
    </row>
    <row r="24" spans="1:10" x14ac:dyDescent="0.2">
      <c r="A24" s="6">
        <v>23</v>
      </c>
      <c r="B24" s="24" t="s">
        <v>82</v>
      </c>
      <c r="C24" s="20" t="s">
        <v>37</v>
      </c>
      <c r="D24" s="21">
        <v>300</v>
      </c>
      <c r="E24" s="22" t="s">
        <v>83</v>
      </c>
      <c r="F24" s="22" t="s">
        <v>84</v>
      </c>
      <c r="G24" s="29">
        <v>300</v>
      </c>
      <c r="H24" s="6" t="s">
        <v>12</v>
      </c>
      <c r="I24" s="17">
        <f t="shared" si="0"/>
        <v>-1</v>
      </c>
      <c r="J24" s="18">
        <f t="shared" si="1"/>
        <v>-300</v>
      </c>
    </row>
    <row r="25" spans="1:10" x14ac:dyDescent="0.2">
      <c r="A25" s="6">
        <v>24</v>
      </c>
      <c r="B25" s="24" t="s">
        <v>85</v>
      </c>
      <c r="C25" s="20" t="s">
        <v>34</v>
      </c>
      <c r="D25" s="21">
        <v>1000</v>
      </c>
      <c r="E25" s="22" t="s">
        <v>83</v>
      </c>
      <c r="F25" s="22" t="s">
        <v>84</v>
      </c>
      <c r="G25" s="29">
        <v>1000</v>
      </c>
      <c r="H25" s="6" t="s">
        <v>12</v>
      </c>
      <c r="I25" s="17">
        <f t="shared" si="0"/>
        <v>-1</v>
      </c>
      <c r="J25" s="18">
        <f t="shared" si="1"/>
        <v>-1000</v>
      </c>
    </row>
    <row r="26" spans="1:10" x14ac:dyDescent="0.2">
      <c r="A26" s="6">
        <v>25</v>
      </c>
      <c r="B26" s="24" t="s">
        <v>86</v>
      </c>
      <c r="C26" s="20" t="s">
        <v>87</v>
      </c>
      <c r="D26" s="21">
        <v>466.5</v>
      </c>
      <c r="E26" s="22" t="s">
        <v>83</v>
      </c>
      <c r="F26" s="22" t="s">
        <v>84</v>
      </c>
      <c r="G26" s="29">
        <v>466.5</v>
      </c>
      <c r="H26" s="6" t="s">
        <v>12</v>
      </c>
      <c r="I26" s="17">
        <f t="shared" si="0"/>
        <v>-1</v>
      </c>
      <c r="J26" s="18">
        <f t="shared" si="1"/>
        <v>-466.5</v>
      </c>
    </row>
    <row r="27" spans="1:10" x14ac:dyDescent="0.2">
      <c r="A27" s="6">
        <v>26</v>
      </c>
      <c r="B27" s="24" t="s">
        <v>88</v>
      </c>
      <c r="C27" s="20" t="s">
        <v>54</v>
      </c>
      <c r="D27" s="21">
        <v>446.59</v>
      </c>
      <c r="E27" s="22" t="s">
        <v>83</v>
      </c>
      <c r="F27" s="22" t="s">
        <v>84</v>
      </c>
      <c r="G27" s="29">
        <v>446.59</v>
      </c>
      <c r="H27" s="6" t="s">
        <v>12</v>
      </c>
      <c r="I27" s="17">
        <f t="shared" si="0"/>
        <v>-1</v>
      </c>
      <c r="J27" s="18">
        <f t="shared" si="1"/>
        <v>-446.59</v>
      </c>
    </row>
    <row r="28" spans="1:10" x14ac:dyDescent="0.2">
      <c r="A28" s="6">
        <v>27</v>
      </c>
      <c r="B28" s="24" t="s">
        <v>89</v>
      </c>
      <c r="C28" s="20" t="s">
        <v>90</v>
      </c>
      <c r="D28" s="21">
        <v>300</v>
      </c>
      <c r="E28" s="22" t="s">
        <v>83</v>
      </c>
      <c r="F28" s="22" t="s">
        <v>84</v>
      </c>
      <c r="G28" s="29">
        <v>300</v>
      </c>
      <c r="H28" s="6" t="s">
        <v>12</v>
      </c>
      <c r="I28" s="17">
        <f t="shared" si="0"/>
        <v>-1</v>
      </c>
      <c r="J28" s="18">
        <f t="shared" si="1"/>
        <v>-300</v>
      </c>
    </row>
    <row r="29" spans="1:10" x14ac:dyDescent="0.2">
      <c r="A29" s="6">
        <v>28</v>
      </c>
      <c r="B29" s="24" t="s">
        <v>91</v>
      </c>
      <c r="C29" s="20" t="s">
        <v>45</v>
      </c>
      <c r="D29" s="21">
        <v>899</v>
      </c>
      <c r="E29" s="22" t="s">
        <v>83</v>
      </c>
      <c r="F29" s="22" t="s">
        <v>84</v>
      </c>
      <c r="G29" s="29">
        <v>899</v>
      </c>
      <c r="H29" s="6" t="s">
        <v>12</v>
      </c>
      <c r="I29" s="17">
        <f t="shared" si="0"/>
        <v>-1</v>
      </c>
      <c r="J29" s="18">
        <f t="shared" si="1"/>
        <v>-899</v>
      </c>
    </row>
    <row r="30" spans="1:10" x14ac:dyDescent="0.2">
      <c r="A30" s="6">
        <v>29</v>
      </c>
      <c r="B30" s="24" t="s">
        <v>92</v>
      </c>
      <c r="C30" s="20" t="s">
        <v>27</v>
      </c>
      <c r="D30" s="21">
        <v>150</v>
      </c>
      <c r="E30" s="22" t="s">
        <v>83</v>
      </c>
      <c r="F30" s="22" t="s">
        <v>84</v>
      </c>
      <c r="G30" s="29">
        <v>150</v>
      </c>
      <c r="H30" s="6" t="s">
        <v>12</v>
      </c>
      <c r="I30" s="17">
        <f t="shared" si="0"/>
        <v>-1</v>
      </c>
      <c r="J30" s="18">
        <f t="shared" si="1"/>
        <v>-150</v>
      </c>
    </row>
    <row r="31" spans="1:10" x14ac:dyDescent="0.2">
      <c r="A31" s="6">
        <v>30</v>
      </c>
      <c r="B31" s="24" t="s">
        <v>93</v>
      </c>
      <c r="C31" s="20" t="s">
        <v>53</v>
      </c>
      <c r="D31" s="21">
        <v>126</v>
      </c>
      <c r="E31" s="22">
        <v>45327</v>
      </c>
      <c r="F31" s="22" t="s">
        <v>94</v>
      </c>
      <c r="G31" s="29">
        <v>126</v>
      </c>
      <c r="H31" s="6" t="s">
        <v>12</v>
      </c>
      <c r="I31" s="17">
        <f t="shared" si="0"/>
        <v>-11</v>
      </c>
      <c r="J31" s="18">
        <f t="shared" si="1"/>
        <v>-1386</v>
      </c>
    </row>
    <row r="32" spans="1:10" x14ac:dyDescent="0.2">
      <c r="A32" s="6">
        <v>31</v>
      </c>
      <c r="B32" s="24" t="s">
        <v>95</v>
      </c>
      <c r="C32" s="20" t="s">
        <v>53</v>
      </c>
      <c r="D32" s="21">
        <v>126</v>
      </c>
      <c r="E32" s="22">
        <v>45327</v>
      </c>
      <c r="F32" s="22" t="s">
        <v>94</v>
      </c>
      <c r="G32" s="29">
        <v>126</v>
      </c>
      <c r="H32" s="6" t="s">
        <v>12</v>
      </c>
      <c r="I32" s="17">
        <f t="shared" si="0"/>
        <v>-11</v>
      </c>
      <c r="J32" s="18">
        <f t="shared" si="1"/>
        <v>-1386</v>
      </c>
    </row>
    <row r="33" spans="1:10" x14ac:dyDescent="0.2">
      <c r="A33" s="6">
        <v>32</v>
      </c>
      <c r="B33" s="24" t="s">
        <v>96</v>
      </c>
      <c r="C33" s="20" t="s">
        <v>49</v>
      </c>
      <c r="D33" s="21">
        <v>10000</v>
      </c>
      <c r="E33" s="22" t="s">
        <v>41</v>
      </c>
      <c r="F33" s="22" t="s">
        <v>97</v>
      </c>
      <c r="G33" s="29">
        <v>10000</v>
      </c>
      <c r="H33" s="6" t="s">
        <v>12</v>
      </c>
      <c r="I33" s="17">
        <f t="shared" si="0"/>
        <v>26</v>
      </c>
      <c r="J33" s="18">
        <f t="shared" si="1"/>
        <v>260000</v>
      </c>
    </row>
    <row r="34" spans="1:10" x14ac:dyDescent="0.2">
      <c r="A34" s="6">
        <v>33</v>
      </c>
      <c r="B34" s="24" t="s">
        <v>98</v>
      </c>
      <c r="C34" s="20" t="s">
        <v>50</v>
      </c>
      <c r="D34" s="21">
        <v>126.76</v>
      </c>
      <c r="E34" s="22" t="s">
        <v>99</v>
      </c>
      <c r="F34" s="22" t="s">
        <v>97</v>
      </c>
      <c r="G34" s="29">
        <v>126.76</v>
      </c>
      <c r="H34" s="6" t="s">
        <v>12</v>
      </c>
      <c r="I34" s="17">
        <f t="shared" si="0"/>
        <v>-17</v>
      </c>
      <c r="J34" s="18">
        <f t="shared" si="1"/>
        <v>-2154.92</v>
      </c>
    </row>
    <row r="35" spans="1:10" x14ac:dyDescent="0.2">
      <c r="A35" s="6">
        <v>34</v>
      </c>
      <c r="B35" s="24" t="s">
        <v>100</v>
      </c>
      <c r="C35" s="20" t="s">
        <v>42</v>
      </c>
      <c r="D35" s="21">
        <v>1504.25</v>
      </c>
      <c r="E35" s="22" t="s">
        <v>101</v>
      </c>
      <c r="F35" s="22" t="s">
        <v>101</v>
      </c>
      <c r="G35" s="29">
        <v>1504.25</v>
      </c>
      <c r="H35" s="6" t="s">
        <v>12</v>
      </c>
      <c r="I35" s="17">
        <f t="shared" si="0"/>
        <v>0</v>
      </c>
      <c r="J35" s="18">
        <f t="shared" si="1"/>
        <v>0</v>
      </c>
    </row>
    <row r="36" spans="1:10" x14ac:dyDescent="0.2">
      <c r="A36" s="6">
        <v>35</v>
      </c>
      <c r="B36" s="24" t="s">
        <v>102</v>
      </c>
      <c r="C36" s="20" t="s">
        <v>42</v>
      </c>
      <c r="D36" s="21">
        <v>120</v>
      </c>
      <c r="E36" s="22" t="s">
        <v>101</v>
      </c>
      <c r="F36" s="22" t="s">
        <v>101</v>
      </c>
      <c r="G36" s="29">
        <v>120</v>
      </c>
      <c r="H36" s="6" t="s">
        <v>12</v>
      </c>
      <c r="I36" s="17">
        <f t="shared" si="0"/>
        <v>0</v>
      </c>
      <c r="J36" s="18">
        <f t="shared" si="1"/>
        <v>0</v>
      </c>
    </row>
    <row r="37" spans="1:10" x14ac:dyDescent="0.2">
      <c r="A37" s="6">
        <v>36</v>
      </c>
      <c r="B37" s="24" t="s">
        <v>103</v>
      </c>
      <c r="C37" s="20" t="s">
        <v>41</v>
      </c>
      <c r="D37" s="21">
        <v>216.21</v>
      </c>
      <c r="E37" s="22" t="s">
        <v>62</v>
      </c>
      <c r="F37" s="22" t="s">
        <v>62</v>
      </c>
      <c r="G37" s="29">
        <v>216.21</v>
      </c>
      <c r="H37" s="6" t="s">
        <v>12</v>
      </c>
      <c r="I37" s="17">
        <f t="shared" si="0"/>
        <v>0</v>
      </c>
      <c r="J37" s="18">
        <f t="shared" si="1"/>
        <v>0</v>
      </c>
    </row>
    <row r="38" spans="1:10" x14ac:dyDescent="0.2">
      <c r="A38" s="6">
        <v>37</v>
      </c>
      <c r="B38" s="24" t="s">
        <v>104</v>
      </c>
      <c r="C38" s="20" t="s">
        <v>94</v>
      </c>
      <c r="D38" s="21">
        <v>164.68</v>
      </c>
      <c r="E38" s="22" t="s">
        <v>94</v>
      </c>
      <c r="F38" s="22" t="s">
        <v>62</v>
      </c>
      <c r="G38" s="29">
        <v>164.68</v>
      </c>
      <c r="H38" s="6" t="s">
        <v>12</v>
      </c>
      <c r="I38" s="17">
        <f t="shared" si="0"/>
        <v>6</v>
      </c>
      <c r="J38" s="18">
        <f t="shared" si="1"/>
        <v>988.08</v>
      </c>
    </row>
    <row r="39" spans="1:10" x14ac:dyDescent="0.2">
      <c r="A39" s="6">
        <v>38</v>
      </c>
      <c r="B39" s="24" t="s">
        <v>105</v>
      </c>
      <c r="C39" s="20" t="s">
        <v>106</v>
      </c>
      <c r="D39" s="21">
        <v>81750</v>
      </c>
      <c r="E39" s="22" t="s">
        <v>62</v>
      </c>
      <c r="F39" s="22" t="s">
        <v>62</v>
      </c>
      <c r="G39" s="29">
        <v>81750</v>
      </c>
      <c r="H39" s="6" t="s">
        <v>12</v>
      </c>
      <c r="I39" s="17">
        <f t="shared" si="0"/>
        <v>0</v>
      </c>
      <c r="J39" s="18">
        <f t="shared" si="1"/>
        <v>0</v>
      </c>
    </row>
    <row r="40" spans="1:10" x14ac:dyDescent="0.2">
      <c r="A40" s="6">
        <v>39</v>
      </c>
      <c r="B40" s="24" t="s">
        <v>107</v>
      </c>
      <c r="C40" s="20" t="s">
        <v>84</v>
      </c>
      <c r="D40" s="21">
        <v>292.62</v>
      </c>
      <c r="E40" s="22" t="s">
        <v>108</v>
      </c>
      <c r="F40" s="22" t="s">
        <v>62</v>
      </c>
      <c r="G40" s="29">
        <v>292.62</v>
      </c>
      <c r="H40" s="6" t="s">
        <v>12</v>
      </c>
      <c r="I40" s="17">
        <f t="shared" si="0"/>
        <v>2</v>
      </c>
      <c r="J40" s="18">
        <f t="shared" si="1"/>
        <v>585.24</v>
      </c>
    </row>
    <row r="41" spans="1:10" x14ac:dyDescent="0.2">
      <c r="A41" s="6">
        <v>40</v>
      </c>
      <c r="B41" s="24" t="s">
        <v>109</v>
      </c>
      <c r="C41" s="20" t="s">
        <v>110</v>
      </c>
      <c r="D41" s="21">
        <v>2792</v>
      </c>
      <c r="E41" s="22" t="s">
        <v>62</v>
      </c>
      <c r="F41" s="22" t="s">
        <v>111</v>
      </c>
      <c r="G41" s="29">
        <v>2792</v>
      </c>
      <c r="H41" s="6" t="s">
        <v>12</v>
      </c>
      <c r="I41" s="17">
        <f t="shared" si="0"/>
        <v>1</v>
      </c>
      <c r="J41" s="18">
        <f t="shared" si="1"/>
        <v>2792</v>
      </c>
    </row>
    <row r="42" spans="1:10" x14ac:dyDescent="0.2">
      <c r="A42" s="6">
        <v>41</v>
      </c>
      <c r="B42" s="24" t="s">
        <v>112</v>
      </c>
      <c r="C42" s="20" t="s">
        <v>41</v>
      </c>
      <c r="D42" s="21">
        <v>9</v>
      </c>
      <c r="E42" s="22" t="s">
        <v>62</v>
      </c>
      <c r="F42" s="22" t="s">
        <v>111</v>
      </c>
      <c r="G42" s="29">
        <v>9</v>
      </c>
      <c r="H42" s="6" t="s">
        <v>12</v>
      </c>
      <c r="I42" s="17">
        <f t="shared" si="0"/>
        <v>1</v>
      </c>
      <c r="J42" s="18">
        <f t="shared" si="1"/>
        <v>9</v>
      </c>
    </row>
    <row r="43" spans="1:10" x14ac:dyDescent="0.2">
      <c r="A43" s="6">
        <v>42</v>
      </c>
      <c r="B43" s="24" t="s">
        <v>113</v>
      </c>
      <c r="C43" s="20" t="s">
        <v>114</v>
      </c>
      <c r="D43" s="21">
        <v>314.24</v>
      </c>
      <c r="E43" s="22" t="s">
        <v>115</v>
      </c>
      <c r="F43" s="22" t="s">
        <v>111</v>
      </c>
      <c r="G43" s="29">
        <v>275.83999999999997</v>
      </c>
      <c r="H43" s="6" t="s">
        <v>12</v>
      </c>
      <c r="I43" s="17">
        <f t="shared" si="0"/>
        <v>-16</v>
      </c>
      <c r="J43" s="18">
        <f t="shared" si="1"/>
        <v>-5027.84</v>
      </c>
    </row>
    <row r="44" spans="1:10" x14ac:dyDescent="0.2">
      <c r="A44" s="6">
        <v>43</v>
      </c>
      <c r="B44" s="24" t="s">
        <v>116</v>
      </c>
      <c r="C44" s="20" t="s">
        <v>46</v>
      </c>
      <c r="D44" s="21">
        <v>8500</v>
      </c>
      <c r="E44" s="22" t="s">
        <v>117</v>
      </c>
      <c r="F44" s="22" t="s">
        <v>111</v>
      </c>
      <c r="G44" s="29">
        <v>8500</v>
      </c>
      <c r="H44" s="6" t="s">
        <v>12</v>
      </c>
      <c r="I44" s="17">
        <f t="shared" si="0"/>
        <v>-1</v>
      </c>
      <c r="J44" s="18">
        <f t="shared" si="1"/>
        <v>-8500</v>
      </c>
    </row>
    <row r="45" spans="1:10" x14ac:dyDescent="0.2">
      <c r="A45" s="6">
        <v>44</v>
      </c>
      <c r="B45" s="24" t="s">
        <v>118</v>
      </c>
      <c r="C45" s="20" t="s">
        <v>41</v>
      </c>
      <c r="D45" s="21">
        <v>4.5</v>
      </c>
      <c r="E45" s="22" t="s">
        <v>62</v>
      </c>
      <c r="F45" s="22" t="s">
        <v>111</v>
      </c>
      <c r="G45" s="29">
        <v>4.5</v>
      </c>
      <c r="H45" s="6" t="s">
        <v>12</v>
      </c>
      <c r="I45" s="17">
        <f t="shared" si="0"/>
        <v>1</v>
      </c>
      <c r="J45" s="18">
        <f t="shared" si="1"/>
        <v>4.5</v>
      </c>
    </row>
    <row r="46" spans="1:10" x14ac:dyDescent="0.2">
      <c r="A46" s="6">
        <v>45</v>
      </c>
      <c r="B46" s="24" t="s">
        <v>119</v>
      </c>
      <c r="C46" s="20" t="s">
        <v>41</v>
      </c>
      <c r="D46" s="21">
        <v>3430</v>
      </c>
      <c r="E46" s="22" t="s">
        <v>62</v>
      </c>
      <c r="F46" s="22" t="s">
        <v>111</v>
      </c>
      <c r="G46" s="29">
        <v>3430</v>
      </c>
      <c r="H46" s="6" t="s">
        <v>12</v>
      </c>
      <c r="I46" s="17">
        <f t="shared" si="0"/>
        <v>1</v>
      </c>
      <c r="J46" s="18">
        <f t="shared" si="1"/>
        <v>3430</v>
      </c>
    </row>
    <row r="47" spans="1:10" x14ac:dyDescent="0.2">
      <c r="A47" s="6">
        <v>46</v>
      </c>
      <c r="B47" s="24" t="s">
        <v>120</v>
      </c>
      <c r="C47" s="20" t="s">
        <v>43</v>
      </c>
      <c r="D47" s="21">
        <v>690</v>
      </c>
      <c r="E47" s="22" t="s">
        <v>62</v>
      </c>
      <c r="F47" s="22" t="s">
        <v>111</v>
      </c>
      <c r="G47" s="29">
        <v>680</v>
      </c>
      <c r="H47" s="6" t="s">
        <v>12</v>
      </c>
      <c r="I47" s="17">
        <f t="shared" si="0"/>
        <v>1</v>
      </c>
      <c r="J47" s="18">
        <f t="shared" si="1"/>
        <v>690</v>
      </c>
    </row>
    <row r="48" spans="1:10" x14ac:dyDescent="0.2">
      <c r="A48" s="6">
        <v>47</v>
      </c>
      <c r="B48" s="24" t="s">
        <v>121</v>
      </c>
      <c r="C48" s="20" t="s">
        <v>122</v>
      </c>
      <c r="D48" s="21">
        <v>419.67</v>
      </c>
      <c r="E48" s="22" t="s">
        <v>123</v>
      </c>
      <c r="F48" s="22" t="s">
        <v>111</v>
      </c>
      <c r="G48" s="29">
        <v>419.67</v>
      </c>
      <c r="H48" s="6" t="s">
        <v>12</v>
      </c>
      <c r="I48" s="17">
        <f t="shared" si="0"/>
        <v>-2</v>
      </c>
      <c r="J48" s="18">
        <f t="shared" si="1"/>
        <v>-839.34</v>
      </c>
    </row>
    <row r="49" spans="1:10" x14ac:dyDescent="0.2">
      <c r="A49" s="6">
        <v>48</v>
      </c>
      <c r="B49" s="24" t="s">
        <v>124</v>
      </c>
      <c r="C49" s="20" t="s">
        <v>40</v>
      </c>
      <c r="D49" s="21">
        <v>15002</v>
      </c>
      <c r="E49" s="22" t="s">
        <v>125</v>
      </c>
      <c r="F49" s="22" t="s">
        <v>111</v>
      </c>
      <c r="G49" s="29">
        <v>15002</v>
      </c>
      <c r="H49" s="6" t="s">
        <v>12</v>
      </c>
      <c r="I49" s="17">
        <f t="shared" si="0"/>
        <v>5</v>
      </c>
      <c r="J49" s="18">
        <f t="shared" si="1"/>
        <v>75010</v>
      </c>
    </row>
    <row r="50" spans="1:10" x14ac:dyDescent="0.2">
      <c r="A50" s="6">
        <v>49</v>
      </c>
      <c r="B50" s="24" t="s">
        <v>126</v>
      </c>
      <c r="C50" s="20" t="s">
        <v>41</v>
      </c>
      <c r="D50" s="21">
        <v>2120.4</v>
      </c>
      <c r="E50" s="22" t="s">
        <v>62</v>
      </c>
      <c r="F50" s="22" t="s">
        <v>111</v>
      </c>
      <c r="G50" s="29">
        <v>2120.4</v>
      </c>
      <c r="H50" s="6" t="s">
        <v>12</v>
      </c>
      <c r="I50" s="17">
        <f t="shared" si="0"/>
        <v>1</v>
      </c>
      <c r="J50" s="18">
        <f t="shared" si="1"/>
        <v>2120.4</v>
      </c>
    </row>
    <row r="51" spans="1:10" x14ac:dyDescent="0.2">
      <c r="A51" s="6">
        <v>50</v>
      </c>
      <c r="B51" s="24" t="s">
        <v>120</v>
      </c>
      <c r="C51" s="20" t="s">
        <v>43</v>
      </c>
      <c r="D51" s="21">
        <v>690</v>
      </c>
      <c r="E51" s="22" t="s">
        <v>62</v>
      </c>
      <c r="F51" s="22" t="s">
        <v>117</v>
      </c>
      <c r="G51" s="29">
        <v>10</v>
      </c>
      <c r="H51" s="6" t="s">
        <v>12</v>
      </c>
      <c r="I51" s="17">
        <f t="shared" si="0"/>
        <v>2</v>
      </c>
      <c r="J51" s="18">
        <f t="shared" si="1"/>
        <v>1380</v>
      </c>
    </row>
    <row r="52" spans="1:10" x14ac:dyDescent="0.2">
      <c r="A52" s="6">
        <v>51</v>
      </c>
      <c r="B52" s="24" t="s">
        <v>127</v>
      </c>
      <c r="C52" s="20" t="s">
        <v>41</v>
      </c>
      <c r="D52" s="21">
        <v>357.89</v>
      </c>
      <c r="E52" s="22" t="s">
        <v>79</v>
      </c>
      <c r="F52" s="22" t="s">
        <v>79</v>
      </c>
      <c r="G52" s="29">
        <v>357.89</v>
      </c>
      <c r="H52" s="6" t="s">
        <v>12</v>
      </c>
      <c r="I52" s="17">
        <f t="shared" si="0"/>
        <v>0</v>
      </c>
      <c r="J52" s="18">
        <f t="shared" si="1"/>
        <v>0</v>
      </c>
    </row>
    <row r="53" spans="1:10" x14ac:dyDescent="0.2">
      <c r="A53" s="6">
        <v>52</v>
      </c>
      <c r="B53" s="24" t="s">
        <v>128</v>
      </c>
      <c r="C53" s="20" t="s">
        <v>41</v>
      </c>
      <c r="D53" s="21">
        <v>691.29</v>
      </c>
      <c r="E53" s="22" t="s">
        <v>129</v>
      </c>
      <c r="F53" s="22" t="s">
        <v>79</v>
      </c>
      <c r="G53" s="29">
        <v>691.29</v>
      </c>
      <c r="H53" s="6" t="s">
        <v>12</v>
      </c>
      <c r="I53" s="17">
        <f t="shared" si="0"/>
        <v>-6</v>
      </c>
      <c r="J53" s="18">
        <f t="shared" si="1"/>
        <v>-4147.74</v>
      </c>
    </row>
    <row r="54" spans="1:10" x14ac:dyDescent="0.2">
      <c r="A54" s="6">
        <v>53</v>
      </c>
      <c r="B54" s="24" t="s">
        <v>130</v>
      </c>
      <c r="C54" s="20" t="s">
        <v>29</v>
      </c>
      <c r="D54" s="21">
        <v>70000</v>
      </c>
      <c r="E54" s="22" t="s">
        <v>30</v>
      </c>
      <c r="F54" s="22" t="s">
        <v>79</v>
      </c>
      <c r="G54" s="29">
        <v>70000</v>
      </c>
      <c r="H54" s="6" t="s">
        <v>12</v>
      </c>
      <c r="I54" s="17">
        <f t="shared" si="0"/>
        <v>97</v>
      </c>
      <c r="J54" s="18">
        <f t="shared" si="1"/>
        <v>6790000</v>
      </c>
    </row>
    <row r="55" spans="1:10" x14ac:dyDescent="0.2">
      <c r="A55" s="6">
        <v>54</v>
      </c>
      <c r="B55" s="24" t="s">
        <v>131</v>
      </c>
      <c r="C55" s="20" t="s">
        <v>41</v>
      </c>
      <c r="D55" s="21">
        <v>237.03</v>
      </c>
      <c r="E55" s="22" t="s">
        <v>115</v>
      </c>
      <c r="F55" s="22" t="s">
        <v>79</v>
      </c>
      <c r="G55" s="29">
        <v>237.03</v>
      </c>
      <c r="H55" s="6" t="s">
        <v>12</v>
      </c>
      <c r="I55" s="17">
        <f t="shared" si="0"/>
        <v>-12</v>
      </c>
      <c r="J55" s="18">
        <f t="shared" si="1"/>
        <v>-2844.36</v>
      </c>
    </row>
    <row r="56" spans="1:10" x14ac:dyDescent="0.2">
      <c r="A56" s="6">
        <v>55</v>
      </c>
      <c r="B56" s="24" t="s">
        <v>132</v>
      </c>
      <c r="C56" s="20" t="s">
        <v>122</v>
      </c>
      <c r="D56" s="21">
        <v>2950.95</v>
      </c>
      <c r="E56" s="22" t="s">
        <v>79</v>
      </c>
      <c r="F56" s="22" t="s">
        <v>79</v>
      </c>
      <c r="G56" s="29">
        <v>2950.95</v>
      </c>
      <c r="H56" s="6" t="s">
        <v>12</v>
      </c>
      <c r="I56" s="17">
        <f t="shared" si="0"/>
        <v>0</v>
      </c>
      <c r="J56" s="18">
        <f t="shared" si="1"/>
        <v>0</v>
      </c>
    </row>
    <row r="57" spans="1:10" x14ac:dyDescent="0.2">
      <c r="A57" s="6">
        <v>56</v>
      </c>
      <c r="B57" s="24" t="s">
        <v>133</v>
      </c>
      <c r="C57" s="20" t="s">
        <v>41</v>
      </c>
      <c r="D57" s="21">
        <v>4613.62</v>
      </c>
      <c r="E57" s="22" t="s">
        <v>79</v>
      </c>
      <c r="F57" s="22" t="s">
        <v>79</v>
      </c>
      <c r="G57" s="29">
        <v>4613.62</v>
      </c>
      <c r="H57" s="6" t="s">
        <v>12</v>
      </c>
      <c r="I57" s="17">
        <f t="shared" si="0"/>
        <v>0</v>
      </c>
      <c r="J57" s="18">
        <f t="shared" si="1"/>
        <v>0</v>
      </c>
    </row>
    <row r="58" spans="1:10" x14ac:dyDescent="0.2">
      <c r="A58" s="6">
        <v>57</v>
      </c>
      <c r="B58" s="24" t="s">
        <v>134</v>
      </c>
      <c r="C58" s="20" t="s">
        <v>41</v>
      </c>
      <c r="D58" s="21">
        <v>351.29</v>
      </c>
      <c r="E58" s="22" t="s">
        <v>79</v>
      </c>
      <c r="F58" s="22" t="s">
        <v>79</v>
      </c>
      <c r="G58" s="29">
        <v>351.29</v>
      </c>
      <c r="H58" s="6" t="s">
        <v>12</v>
      </c>
      <c r="I58" s="17">
        <f t="shared" si="0"/>
        <v>0</v>
      </c>
      <c r="J58" s="18">
        <f t="shared" si="1"/>
        <v>0</v>
      </c>
    </row>
    <row r="59" spans="1:10" x14ac:dyDescent="0.2">
      <c r="A59" s="6">
        <v>58</v>
      </c>
      <c r="B59" s="24" t="s">
        <v>135</v>
      </c>
      <c r="C59" s="20" t="s">
        <v>41</v>
      </c>
      <c r="D59" s="21">
        <v>339.36</v>
      </c>
      <c r="E59" s="22" t="s">
        <v>115</v>
      </c>
      <c r="F59" s="22" t="s">
        <v>79</v>
      </c>
      <c r="G59" s="29">
        <v>339.36</v>
      </c>
      <c r="H59" s="6" t="s">
        <v>12</v>
      </c>
      <c r="I59" s="17">
        <f t="shared" si="0"/>
        <v>-12</v>
      </c>
      <c r="J59" s="18">
        <f t="shared" si="1"/>
        <v>-4072.32</v>
      </c>
    </row>
    <row r="60" spans="1:10" x14ac:dyDescent="0.2">
      <c r="A60" s="6">
        <v>59</v>
      </c>
      <c r="B60" s="24" t="s">
        <v>136</v>
      </c>
      <c r="C60" s="20" t="s">
        <v>41</v>
      </c>
      <c r="D60" s="21">
        <v>750.41</v>
      </c>
      <c r="E60" s="22" t="s">
        <v>79</v>
      </c>
      <c r="F60" s="22" t="s">
        <v>79</v>
      </c>
      <c r="G60" s="29">
        <v>750.41</v>
      </c>
      <c r="H60" s="6" t="s">
        <v>12</v>
      </c>
      <c r="I60" s="17">
        <f t="shared" si="0"/>
        <v>0</v>
      </c>
      <c r="J60" s="18">
        <f t="shared" si="1"/>
        <v>0</v>
      </c>
    </row>
    <row r="61" spans="1:10" x14ac:dyDescent="0.2">
      <c r="A61" s="6">
        <v>60</v>
      </c>
      <c r="B61" s="24" t="s">
        <v>137</v>
      </c>
      <c r="C61" s="20" t="s">
        <v>41</v>
      </c>
      <c r="D61" s="21">
        <v>6161</v>
      </c>
      <c r="E61" s="22" t="s">
        <v>138</v>
      </c>
      <c r="F61" s="22" t="s">
        <v>79</v>
      </c>
      <c r="G61" s="29">
        <v>6161</v>
      </c>
      <c r="H61" s="6" t="s">
        <v>12</v>
      </c>
      <c r="I61" s="17">
        <f t="shared" si="0"/>
        <v>-9</v>
      </c>
      <c r="J61" s="18">
        <f t="shared" si="1"/>
        <v>-55449</v>
      </c>
    </row>
    <row r="62" spans="1:10" x14ac:dyDescent="0.2">
      <c r="A62" s="6">
        <v>61</v>
      </c>
      <c r="B62" s="24" t="s">
        <v>139</v>
      </c>
      <c r="C62" s="20" t="s">
        <v>44</v>
      </c>
      <c r="D62" s="21">
        <v>294.98</v>
      </c>
      <c r="E62" s="22" t="s">
        <v>140</v>
      </c>
      <c r="F62" s="22" t="s">
        <v>81</v>
      </c>
      <c r="G62" s="29">
        <v>294.98</v>
      </c>
      <c r="H62" s="6" t="s">
        <v>12</v>
      </c>
      <c r="I62" s="17">
        <f t="shared" si="0"/>
        <v>-2</v>
      </c>
      <c r="J62" s="18">
        <f t="shared" si="1"/>
        <v>-589.96</v>
      </c>
    </row>
    <row r="63" spans="1:10" x14ac:dyDescent="0.2">
      <c r="A63" s="6">
        <v>62</v>
      </c>
      <c r="B63" s="24" t="s">
        <v>141</v>
      </c>
      <c r="C63" s="20" t="s">
        <v>54</v>
      </c>
      <c r="D63" s="21">
        <v>1350</v>
      </c>
      <c r="E63" s="22" t="s">
        <v>81</v>
      </c>
      <c r="F63" s="22" t="s">
        <v>81</v>
      </c>
      <c r="G63" s="29">
        <v>1350</v>
      </c>
      <c r="H63" s="6" t="s">
        <v>12</v>
      </c>
      <c r="I63" s="17">
        <f t="shared" si="0"/>
        <v>0</v>
      </c>
      <c r="J63" s="18">
        <f t="shared" si="1"/>
        <v>0</v>
      </c>
    </row>
    <row r="64" spans="1:10" x14ac:dyDescent="0.2">
      <c r="A64" s="6">
        <v>63</v>
      </c>
      <c r="B64" s="24" t="s">
        <v>142</v>
      </c>
      <c r="C64" s="20" t="s">
        <v>44</v>
      </c>
      <c r="D64" s="21">
        <v>250</v>
      </c>
      <c r="E64" s="22" t="s">
        <v>140</v>
      </c>
      <c r="F64" s="22" t="s">
        <v>143</v>
      </c>
      <c r="G64" s="29">
        <v>250</v>
      </c>
      <c r="H64" s="6" t="s">
        <v>12</v>
      </c>
      <c r="I64" s="17">
        <f t="shared" si="0"/>
        <v>-1</v>
      </c>
      <c r="J64" s="18">
        <f t="shared" si="1"/>
        <v>-250</v>
      </c>
    </row>
    <row r="65" spans="1:10" x14ac:dyDescent="0.2">
      <c r="A65" s="6">
        <v>64</v>
      </c>
      <c r="B65" s="24" t="s">
        <v>144</v>
      </c>
      <c r="C65" s="20" t="s">
        <v>59</v>
      </c>
      <c r="D65" s="21">
        <v>1484.15</v>
      </c>
      <c r="E65" s="22" t="s">
        <v>140</v>
      </c>
      <c r="F65" s="22" t="s">
        <v>99</v>
      </c>
      <c r="G65" s="29">
        <v>1484.15</v>
      </c>
      <c r="H65" s="6" t="s">
        <v>12</v>
      </c>
      <c r="I65" s="17">
        <f t="shared" si="0"/>
        <v>2</v>
      </c>
      <c r="J65" s="18">
        <f t="shared" si="1"/>
        <v>2968.3</v>
      </c>
    </row>
    <row r="66" spans="1:10" x14ac:dyDescent="0.2">
      <c r="A66" s="6">
        <v>65</v>
      </c>
      <c r="B66" s="24" t="s">
        <v>22</v>
      </c>
      <c r="C66" s="20" t="s">
        <v>44</v>
      </c>
      <c r="D66" s="21">
        <v>4999.07</v>
      </c>
      <c r="E66" s="22" t="s">
        <v>99</v>
      </c>
      <c r="F66" s="22" t="s">
        <v>99</v>
      </c>
      <c r="G66" s="29">
        <v>4211.07</v>
      </c>
      <c r="H66" s="6" t="s">
        <v>12</v>
      </c>
      <c r="I66" s="17">
        <f t="shared" ref="I66:I129" si="2">F66-E66</f>
        <v>0</v>
      </c>
      <c r="J66" s="18">
        <f t="shared" ref="J66:J129" si="3">I66*D66</f>
        <v>0</v>
      </c>
    </row>
    <row r="67" spans="1:10" x14ac:dyDescent="0.2">
      <c r="A67" s="6">
        <v>66</v>
      </c>
      <c r="B67" s="24" t="s">
        <v>145</v>
      </c>
      <c r="C67" s="20" t="s">
        <v>26</v>
      </c>
      <c r="D67" s="21">
        <v>370</v>
      </c>
      <c r="E67" s="22" t="s">
        <v>32</v>
      </c>
      <c r="F67" s="22" t="s">
        <v>146</v>
      </c>
      <c r="G67" s="29">
        <v>370</v>
      </c>
      <c r="H67" s="6" t="s">
        <v>12</v>
      </c>
      <c r="I67" s="17">
        <f t="shared" si="2"/>
        <v>94</v>
      </c>
      <c r="J67" s="18">
        <f t="shared" si="3"/>
        <v>34780</v>
      </c>
    </row>
    <row r="68" spans="1:10" x14ac:dyDescent="0.2">
      <c r="A68" s="6">
        <v>67</v>
      </c>
      <c r="B68" s="24" t="s">
        <v>147</v>
      </c>
      <c r="C68" s="20" t="s">
        <v>41</v>
      </c>
      <c r="D68" s="21">
        <v>182.11</v>
      </c>
      <c r="E68" s="22" t="s">
        <v>148</v>
      </c>
      <c r="F68" s="22" t="s">
        <v>146</v>
      </c>
      <c r="G68" s="29">
        <v>182.11</v>
      </c>
      <c r="H68" s="6" t="s">
        <v>12</v>
      </c>
      <c r="I68" s="17">
        <f t="shared" si="2"/>
        <v>-2</v>
      </c>
      <c r="J68" s="18">
        <f t="shared" si="3"/>
        <v>-364.22</v>
      </c>
    </row>
    <row r="69" spans="1:10" x14ac:dyDescent="0.2">
      <c r="A69" s="6">
        <v>68</v>
      </c>
      <c r="B69" s="24" t="s">
        <v>149</v>
      </c>
      <c r="C69" s="20" t="s">
        <v>41</v>
      </c>
      <c r="D69" s="21">
        <v>500</v>
      </c>
      <c r="E69" s="22" t="s">
        <v>99</v>
      </c>
      <c r="F69" s="22" t="s">
        <v>146</v>
      </c>
      <c r="G69" s="29">
        <v>500</v>
      </c>
      <c r="H69" s="6" t="s">
        <v>12</v>
      </c>
      <c r="I69" s="17">
        <f t="shared" si="2"/>
        <v>1</v>
      </c>
      <c r="J69" s="18">
        <f t="shared" si="3"/>
        <v>500</v>
      </c>
    </row>
    <row r="70" spans="1:10" x14ac:dyDescent="0.2">
      <c r="A70" s="6">
        <v>69</v>
      </c>
      <c r="B70" s="24" t="s">
        <v>150</v>
      </c>
      <c r="C70" s="20" t="s">
        <v>114</v>
      </c>
      <c r="D70" s="21">
        <v>2000</v>
      </c>
      <c r="E70" s="22" t="s">
        <v>151</v>
      </c>
      <c r="F70" s="22" t="s">
        <v>151</v>
      </c>
      <c r="G70" s="29">
        <v>2000</v>
      </c>
      <c r="H70" s="6" t="s">
        <v>12</v>
      </c>
      <c r="I70" s="17">
        <f t="shared" si="2"/>
        <v>0</v>
      </c>
      <c r="J70" s="18">
        <f t="shared" si="3"/>
        <v>0</v>
      </c>
    </row>
    <row r="71" spans="1:10" x14ac:dyDescent="0.2">
      <c r="A71" s="6">
        <v>70</v>
      </c>
      <c r="B71" s="24" t="s">
        <v>152</v>
      </c>
      <c r="C71" s="20" t="s">
        <v>84</v>
      </c>
      <c r="D71" s="21">
        <v>11820</v>
      </c>
      <c r="E71" s="22" t="s">
        <v>151</v>
      </c>
      <c r="F71" s="22" t="s">
        <v>151</v>
      </c>
      <c r="G71" s="29">
        <v>11820</v>
      </c>
      <c r="H71" s="6" t="s">
        <v>12</v>
      </c>
      <c r="I71" s="17">
        <f t="shared" si="2"/>
        <v>0</v>
      </c>
      <c r="J71" s="18">
        <f t="shared" si="3"/>
        <v>0</v>
      </c>
    </row>
    <row r="72" spans="1:10" x14ac:dyDescent="0.2">
      <c r="A72" s="6">
        <v>71</v>
      </c>
      <c r="B72" s="24" t="s">
        <v>153</v>
      </c>
      <c r="C72" s="20" t="s">
        <v>77</v>
      </c>
      <c r="D72" s="21">
        <v>2850</v>
      </c>
      <c r="E72" s="22" t="s">
        <v>151</v>
      </c>
      <c r="F72" s="22" t="s">
        <v>151</v>
      </c>
      <c r="G72" s="29">
        <v>2850</v>
      </c>
      <c r="H72" s="6" t="s">
        <v>12</v>
      </c>
      <c r="I72" s="17">
        <f t="shared" si="2"/>
        <v>0</v>
      </c>
      <c r="J72" s="18">
        <f t="shared" si="3"/>
        <v>0</v>
      </c>
    </row>
    <row r="73" spans="1:10" x14ac:dyDescent="0.2">
      <c r="A73" s="6">
        <v>72</v>
      </c>
      <c r="B73" s="24" t="s">
        <v>154</v>
      </c>
      <c r="C73" s="20" t="s">
        <v>114</v>
      </c>
      <c r="D73" s="21">
        <v>351.5</v>
      </c>
      <c r="E73" s="22" t="s">
        <v>151</v>
      </c>
      <c r="F73" s="22" t="s">
        <v>151</v>
      </c>
      <c r="G73" s="29">
        <v>351.5</v>
      </c>
      <c r="H73" s="6" t="s">
        <v>12</v>
      </c>
      <c r="I73" s="17">
        <f t="shared" si="2"/>
        <v>0</v>
      </c>
      <c r="J73" s="18">
        <f t="shared" si="3"/>
        <v>0</v>
      </c>
    </row>
    <row r="74" spans="1:10" x14ac:dyDescent="0.2">
      <c r="A74" s="6">
        <v>73</v>
      </c>
      <c r="B74" s="24" t="s">
        <v>155</v>
      </c>
      <c r="C74" s="20" t="s">
        <v>156</v>
      </c>
      <c r="D74" s="21">
        <v>244.8</v>
      </c>
      <c r="E74" s="22" t="s">
        <v>138</v>
      </c>
      <c r="F74" s="22" t="s">
        <v>157</v>
      </c>
      <c r="G74" s="29">
        <v>244.8</v>
      </c>
      <c r="H74" s="6" t="s">
        <v>12</v>
      </c>
      <c r="I74" s="17">
        <f t="shared" si="2"/>
        <v>5</v>
      </c>
      <c r="J74" s="18">
        <f t="shared" si="3"/>
        <v>1224</v>
      </c>
    </row>
    <row r="75" spans="1:10" x14ac:dyDescent="0.2">
      <c r="A75" s="6">
        <v>74</v>
      </c>
      <c r="B75" s="24" t="s">
        <v>158</v>
      </c>
      <c r="C75" s="20" t="s">
        <v>156</v>
      </c>
      <c r="D75" s="21">
        <v>9745</v>
      </c>
      <c r="E75" s="22" t="s">
        <v>138</v>
      </c>
      <c r="F75" s="22" t="s">
        <v>157</v>
      </c>
      <c r="G75" s="29">
        <v>9745</v>
      </c>
      <c r="H75" s="6" t="s">
        <v>12</v>
      </c>
      <c r="I75" s="17">
        <f t="shared" si="2"/>
        <v>5</v>
      </c>
      <c r="J75" s="18">
        <f t="shared" si="3"/>
        <v>48725</v>
      </c>
    </row>
    <row r="76" spans="1:10" x14ac:dyDescent="0.2">
      <c r="A76" s="6">
        <v>75</v>
      </c>
      <c r="B76" s="24" t="s">
        <v>159</v>
      </c>
      <c r="C76" s="20" t="s">
        <v>156</v>
      </c>
      <c r="D76" s="21">
        <v>179.5</v>
      </c>
      <c r="E76" s="22" t="s">
        <v>138</v>
      </c>
      <c r="F76" s="22" t="s">
        <v>157</v>
      </c>
      <c r="G76" s="29">
        <v>179.5</v>
      </c>
      <c r="H76" s="6" t="s">
        <v>12</v>
      </c>
      <c r="I76" s="17">
        <f t="shared" si="2"/>
        <v>5</v>
      </c>
      <c r="J76" s="18">
        <f t="shared" si="3"/>
        <v>897.5</v>
      </c>
    </row>
    <row r="77" spans="1:10" x14ac:dyDescent="0.2">
      <c r="A77" s="6">
        <v>76</v>
      </c>
      <c r="B77" s="24" t="s">
        <v>160</v>
      </c>
      <c r="C77" s="20" t="s">
        <v>106</v>
      </c>
      <c r="D77" s="21">
        <v>4000</v>
      </c>
      <c r="E77" s="22" t="s">
        <v>161</v>
      </c>
      <c r="F77" s="22" t="s">
        <v>162</v>
      </c>
      <c r="G77" s="29">
        <v>4000</v>
      </c>
      <c r="H77" s="6" t="s">
        <v>12</v>
      </c>
      <c r="I77" s="17">
        <f t="shared" si="2"/>
        <v>-1</v>
      </c>
      <c r="J77" s="18">
        <f t="shared" si="3"/>
        <v>-4000</v>
      </c>
    </row>
    <row r="78" spans="1:10" x14ac:dyDescent="0.2">
      <c r="A78" s="6">
        <v>77</v>
      </c>
      <c r="B78" s="24" t="s">
        <v>21</v>
      </c>
      <c r="C78" s="20" t="s">
        <v>97</v>
      </c>
      <c r="D78" s="21">
        <v>1240</v>
      </c>
      <c r="E78" s="22" t="s">
        <v>161</v>
      </c>
      <c r="F78" s="22" t="s">
        <v>162</v>
      </c>
      <c r="G78" s="29">
        <v>1240</v>
      </c>
      <c r="H78" s="6" t="s">
        <v>12</v>
      </c>
      <c r="I78" s="17">
        <f t="shared" si="2"/>
        <v>-1</v>
      </c>
      <c r="J78" s="18">
        <f t="shared" si="3"/>
        <v>-1240</v>
      </c>
    </row>
    <row r="79" spans="1:10" x14ac:dyDescent="0.2">
      <c r="A79" s="6">
        <v>78</v>
      </c>
      <c r="B79" s="24" t="s">
        <v>163</v>
      </c>
      <c r="C79" s="20" t="s">
        <v>94</v>
      </c>
      <c r="D79" s="21">
        <v>50</v>
      </c>
      <c r="E79" s="22" t="s">
        <v>161</v>
      </c>
      <c r="F79" s="22" t="s">
        <v>162</v>
      </c>
      <c r="G79" s="29">
        <v>50</v>
      </c>
      <c r="H79" s="6" t="s">
        <v>12</v>
      </c>
      <c r="I79" s="17">
        <f t="shared" si="2"/>
        <v>-1</v>
      </c>
      <c r="J79" s="18">
        <f t="shared" si="3"/>
        <v>-50</v>
      </c>
    </row>
    <row r="80" spans="1:10" x14ac:dyDescent="0.2">
      <c r="A80" s="6">
        <v>79</v>
      </c>
      <c r="B80" s="24" t="s">
        <v>164</v>
      </c>
      <c r="C80" s="20" t="s">
        <v>108</v>
      </c>
      <c r="D80" s="21">
        <v>347</v>
      </c>
      <c r="E80" s="22" t="s">
        <v>161</v>
      </c>
      <c r="F80" s="22" t="s">
        <v>162</v>
      </c>
      <c r="G80" s="29">
        <v>347</v>
      </c>
      <c r="H80" s="6" t="s">
        <v>12</v>
      </c>
      <c r="I80" s="17">
        <f t="shared" si="2"/>
        <v>-1</v>
      </c>
      <c r="J80" s="18">
        <f t="shared" si="3"/>
        <v>-347</v>
      </c>
    </row>
    <row r="81" spans="1:10" x14ac:dyDescent="0.2">
      <c r="A81" s="6">
        <v>80</v>
      </c>
      <c r="B81" s="24" t="s">
        <v>165</v>
      </c>
      <c r="C81" s="20" t="s">
        <v>157</v>
      </c>
      <c r="D81" s="21">
        <v>271.38</v>
      </c>
      <c r="E81" s="22" t="s">
        <v>166</v>
      </c>
      <c r="F81" s="22" t="s">
        <v>167</v>
      </c>
      <c r="G81" s="29">
        <v>235.38</v>
      </c>
      <c r="H81" s="6" t="s">
        <v>12</v>
      </c>
      <c r="I81" s="17">
        <f t="shared" si="2"/>
        <v>-22</v>
      </c>
      <c r="J81" s="18">
        <f t="shared" si="3"/>
        <v>-5970.36</v>
      </c>
    </row>
    <row r="82" spans="1:10" x14ac:dyDescent="0.2">
      <c r="A82" s="6">
        <v>81</v>
      </c>
      <c r="B82" s="24" t="s">
        <v>168</v>
      </c>
      <c r="C82" s="20" t="s">
        <v>157</v>
      </c>
      <c r="D82" s="21">
        <v>1522.56</v>
      </c>
      <c r="E82" s="22" t="s">
        <v>166</v>
      </c>
      <c r="F82" s="22" t="s">
        <v>167</v>
      </c>
      <c r="G82" s="29">
        <v>1282.56</v>
      </c>
      <c r="H82" s="6" t="s">
        <v>12</v>
      </c>
      <c r="I82" s="17">
        <f t="shared" si="2"/>
        <v>-22</v>
      </c>
      <c r="J82" s="18">
        <f t="shared" si="3"/>
        <v>-33496.32</v>
      </c>
    </row>
    <row r="83" spans="1:10" x14ac:dyDescent="0.2">
      <c r="A83" s="6">
        <v>82</v>
      </c>
      <c r="B83" s="24" t="s">
        <v>169</v>
      </c>
      <c r="C83" s="20" t="s">
        <v>157</v>
      </c>
      <c r="D83" s="21">
        <v>12973.44</v>
      </c>
      <c r="E83" s="22" t="s">
        <v>166</v>
      </c>
      <c r="F83" s="22" t="s">
        <v>167</v>
      </c>
      <c r="G83" s="29">
        <v>10928.45</v>
      </c>
      <c r="H83" s="6" t="s">
        <v>12</v>
      </c>
      <c r="I83" s="17">
        <f t="shared" si="2"/>
        <v>-22</v>
      </c>
      <c r="J83" s="18">
        <f t="shared" si="3"/>
        <v>-285415.67999999999</v>
      </c>
    </row>
    <row r="84" spans="1:10" x14ac:dyDescent="0.2">
      <c r="A84" s="6">
        <v>83</v>
      </c>
      <c r="B84" s="24" t="s">
        <v>170</v>
      </c>
      <c r="C84" s="20" t="s">
        <v>157</v>
      </c>
      <c r="D84" s="21">
        <v>4910.26</v>
      </c>
      <c r="E84" s="22" t="s">
        <v>166</v>
      </c>
      <c r="F84" s="22" t="s">
        <v>167</v>
      </c>
      <c r="G84" s="29">
        <v>4136.26</v>
      </c>
      <c r="H84" s="6" t="s">
        <v>12</v>
      </c>
      <c r="I84" s="17">
        <f t="shared" si="2"/>
        <v>-22</v>
      </c>
      <c r="J84" s="18">
        <f t="shared" si="3"/>
        <v>-108025.72</v>
      </c>
    </row>
    <row r="85" spans="1:10" x14ac:dyDescent="0.2">
      <c r="A85" s="6">
        <v>84</v>
      </c>
      <c r="B85" s="24" t="s">
        <v>171</v>
      </c>
      <c r="C85" s="20" t="s">
        <v>157</v>
      </c>
      <c r="D85" s="21">
        <v>498</v>
      </c>
      <c r="E85" s="22" t="s">
        <v>166</v>
      </c>
      <c r="F85" s="22" t="s">
        <v>167</v>
      </c>
      <c r="G85" s="29">
        <v>498</v>
      </c>
      <c r="H85" s="6" t="s">
        <v>12</v>
      </c>
      <c r="I85" s="17">
        <f t="shared" si="2"/>
        <v>-22</v>
      </c>
      <c r="J85" s="18">
        <f t="shared" si="3"/>
        <v>-10956</v>
      </c>
    </row>
    <row r="86" spans="1:10" x14ac:dyDescent="0.2">
      <c r="A86" s="6">
        <v>85</v>
      </c>
      <c r="B86" s="24" t="s">
        <v>172</v>
      </c>
      <c r="C86" s="20" t="s">
        <v>111</v>
      </c>
      <c r="D86" s="21">
        <v>1400</v>
      </c>
      <c r="E86" s="22" t="s">
        <v>173</v>
      </c>
      <c r="F86" s="22" t="s">
        <v>167</v>
      </c>
      <c r="G86" s="29">
        <v>1400</v>
      </c>
      <c r="H86" s="6" t="s">
        <v>12</v>
      </c>
      <c r="I86" s="17">
        <f t="shared" si="2"/>
        <v>-3</v>
      </c>
      <c r="J86" s="18">
        <f t="shared" si="3"/>
        <v>-4200</v>
      </c>
    </row>
    <row r="87" spans="1:10" x14ac:dyDescent="0.2">
      <c r="A87" s="6">
        <v>86</v>
      </c>
      <c r="B87" s="24" t="s">
        <v>174</v>
      </c>
      <c r="C87" s="20" t="s">
        <v>157</v>
      </c>
      <c r="D87" s="21">
        <v>1522.56</v>
      </c>
      <c r="E87" s="22" t="s">
        <v>166</v>
      </c>
      <c r="F87" s="22" t="s">
        <v>167</v>
      </c>
      <c r="G87" s="29">
        <v>1282.56</v>
      </c>
      <c r="H87" s="6" t="s">
        <v>12</v>
      </c>
      <c r="I87" s="17">
        <f t="shared" si="2"/>
        <v>-22</v>
      </c>
      <c r="J87" s="18">
        <f t="shared" si="3"/>
        <v>-33496.32</v>
      </c>
    </row>
    <row r="88" spans="1:10" x14ac:dyDescent="0.2">
      <c r="A88" s="6">
        <v>87</v>
      </c>
      <c r="B88" s="24" t="s">
        <v>175</v>
      </c>
      <c r="C88" s="20" t="s">
        <v>176</v>
      </c>
      <c r="D88" s="21">
        <v>171860.57</v>
      </c>
      <c r="E88" s="22" t="s">
        <v>177</v>
      </c>
      <c r="F88" s="22" t="s">
        <v>178</v>
      </c>
      <c r="G88" s="29">
        <v>171860.57</v>
      </c>
      <c r="H88" s="6" t="s">
        <v>12</v>
      </c>
      <c r="I88" s="17">
        <f t="shared" si="2"/>
        <v>-22</v>
      </c>
      <c r="J88" s="18">
        <f t="shared" si="3"/>
        <v>-3780932.54</v>
      </c>
    </row>
    <row r="89" spans="1:10" x14ac:dyDescent="0.2">
      <c r="A89" s="6">
        <v>88</v>
      </c>
      <c r="B89" s="24" t="s">
        <v>179</v>
      </c>
      <c r="C89" s="20" t="s">
        <v>62</v>
      </c>
      <c r="D89" s="21">
        <v>1504.25</v>
      </c>
      <c r="E89" s="22" t="s">
        <v>173</v>
      </c>
      <c r="F89" s="22" t="s">
        <v>173</v>
      </c>
      <c r="G89" s="29">
        <v>1504.25</v>
      </c>
      <c r="H89" s="6" t="s">
        <v>12</v>
      </c>
      <c r="I89" s="17">
        <f t="shared" si="2"/>
        <v>0</v>
      </c>
      <c r="J89" s="18">
        <f t="shared" si="3"/>
        <v>0</v>
      </c>
    </row>
    <row r="90" spans="1:10" x14ac:dyDescent="0.2">
      <c r="A90" s="6">
        <v>89</v>
      </c>
      <c r="B90" s="24" t="s">
        <v>180</v>
      </c>
      <c r="C90" s="20" t="s">
        <v>79</v>
      </c>
      <c r="D90" s="21">
        <v>459.02</v>
      </c>
      <c r="E90" s="22" t="s">
        <v>173</v>
      </c>
      <c r="F90" s="22" t="s">
        <v>173</v>
      </c>
      <c r="G90" s="29">
        <v>459.02</v>
      </c>
      <c r="H90" s="6" t="s">
        <v>12</v>
      </c>
      <c r="I90" s="17">
        <f t="shared" si="2"/>
        <v>0</v>
      </c>
      <c r="J90" s="18">
        <f t="shared" si="3"/>
        <v>0</v>
      </c>
    </row>
    <row r="91" spans="1:10" x14ac:dyDescent="0.2">
      <c r="A91" s="6">
        <v>90</v>
      </c>
      <c r="B91" s="24" t="s">
        <v>181</v>
      </c>
      <c r="C91" s="20" t="s">
        <v>30</v>
      </c>
      <c r="D91" s="21">
        <v>235.64</v>
      </c>
      <c r="E91" s="22" t="s">
        <v>173</v>
      </c>
      <c r="F91" s="22" t="s">
        <v>173</v>
      </c>
      <c r="G91" s="29">
        <v>235.64</v>
      </c>
      <c r="H91" s="6" t="s">
        <v>12</v>
      </c>
      <c r="I91" s="17">
        <f t="shared" si="2"/>
        <v>0</v>
      </c>
      <c r="J91" s="18">
        <f t="shared" si="3"/>
        <v>0</v>
      </c>
    </row>
    <row r="92" spans="1:10" x14ac:dyDescent="0.2">
      <c r="A92" s="6">
        <v>91</v>
      </c>
      <c r="B92" s="24" t="s">
        <v>182</v>
      </c>
      <c r="C92" s="20" t="s">
        <v>117</v>
      </c>
      <c r="D92" s="21">
        <v>1107.27</v>
      </c>
      <c r="E92" s="22" t="s">
        <v>173</v>
      </c>
      <c r="F92" s="22" t="s">
        <v>173</v>
      </c>
      <c r="G92" s="29">
        <v>1107.27</v>
      </c>
      <c r="H92" s="6" t="s">
        <v>12</v>
      </c>
      <c r="I92" s="17">
        <f t="shared" si="2"/>
        <v>0</v>
      </c>
      <c r="J92" s="18">
        <f t="shared" si="3"/>
        <v>0</v>
      </c>
    </row>
    <row r="93" spans="1:10" x14ac:dyDescent="0.2">
      <c r="A93" s="6">
        <v>92</v>
      </c>
      <c r="B93" s="24" t="s">
        <v>183</v>
      </c>
      <c r="C93" s="20" t="s">
        <v>101</v>
      </c>
      <c r="D93" s="21">
        <v>360</v>
      </c>
      <c r="E93" s="22" t="s">
        <v>173</v>
      </c>
      <c r="F93" s="22" t="s">
        <v>173</v>
      </c>
      <c r="G93" s="29">
        <v>360</v>
      </c>
      <c r="H93" s="6" t="s">
        <v>12</v>
      </c>
      <c r="I93" s="17">
        <f t="shared" si="2"/>
        <v>0</v>
      </c>
      <c r="J93" s="18">
        <f t="shared" si="3"/>
        <v>0</v>
      </c>
    </row>
    <row r="94" spans="1:10" x14ac:dyDescent="0.2">
      <c r="A94" s="6">
        <v>93</v>
      </c>
      <c r="B94" s="24" t="s">
        <v>184</v>
      </c>
      <c r="C94" s="20" t="s">
        <v>79</v>
      </c>
      <c r="D94" s="21">
        <v>1050</v>
      </c>
      <c r="E94" s="22" t="s">
        <v>173</v>
      </c>
      <c r="F94" s="22" t="s">
        <v>173</v>
      </c>
      <c r="G94" s="29">
        <v>1050</v>
      </c>
      <c r="H94" s="6" t="s">
        <v>12</v>
      </c>
      <c r="I94" s="17">
        <f t="shared" si="2"/>
        <v>0</v>
      </c>
      <c r="J94" s="18">
        <f t="shared" si="3"/>
        <v>0</v>
      </c>
    </row>
    <row r="95" spans="1:10" x14ac:dyDescent="0.2">
      <c r="A95" s="6">
        <v>94</v>
      </c>
      <c r="B95" s="24" t="s">
        <v>185</v>
      </c>
      <c r="C95" s="20" t="s">
        <v>62</v>
      </c>
      <c r="D95" s="21">
        <v>15</v>
      </c>
      <c r="E95" s="22" t="s">
        <v>173</v>
      </c>
      <c r="F95" s="22" t="s">
        <v>173</v>
      </c>
      <c r="G95" s="29">
        <v>15</v>
      </c>
      <c r="H95" s="6" t="s">
        <v>12</v>
      </c>
      <c r="I95" s="17">
        <f t="shared" si="2"/>
        <v>0</v>
      </c>
      <c r="J95" s="18">
        <f t="shared" si="3"/>
        <v>0</v>
      </c>
    </row>
    <row r="96" spans="1:10" x14ac:dyDescent="0.2">
      <c r="A96" s="6">
        <v>95</v>
      </c>
      <c r="B96" s="24" t="s">
        <v>186</v>
      </c>
      <c r="C96" s="20" t="s">
        <v>111</v>
      </c>
      <c r="D96" s="21">
        <v>690</v>
      </c>
      <c r="E96" s="22" t="s">
        <v>173</v>
      </c>
      <c r="F96" s="22" t="s">
        <v>173</v>
      </c>
      <c r="G96" s="29">
        <v>690</v>
      </c>
      <c r="H96" s="6" t="s">
        <v>12</v>
      </c>
      <c r="I96" s="17">
        <f t="shared" si="2"/>
        <v>0</v>
      </c>
      <c r="J96" s="18">
        <f t="shared" si="3"/>
        <v>0</v>
      </c>
    </row>
    <row r="97" spans="1:10" x14ac:dyDescent="0.2">
      <c r="A97" s="6">
        <v>96</v>
      </c>
      <c r="B97" s="24" t="s">
        <v>187</v>
      </c>
      <c r="C97" s="20" t="s">
        <v>62</v>
      </c>
      <c r="D97" s="21">
        <v>20</v>
      </c>
      <c r="E97" s="22" t="s">
        <v>173</v>
      </c>
      <c r="F97" s="22" t="s">
        <v>173</v>
      </c>
      <c r="G97" s="29">
        <v>20</v>
      </c>
      <c r="H97" s="6" t="s">
        <v>12</v>
      </c>
      <c r="I97" s="17">
        <f t="shared" si="2"/>
        <v>0</v>
      </c>
      <c r="J97" s="18">
        <f t="shared" si="3"/>
        <v>0</v>
      </c>
    </row>
    <row r="98" spans="1:10" x14ac:dyDescent="0.2">
      <c r="A98" s="6">
        <v>97</v>
      </c>
      <c r="B98" s="24" t="s">
        <v>188</v>
      </c>
      <c r="C98" s="20" t="s">
        <v>97</v>
      </c>
      <c r="D98" s="21">
        <v>12560</v>
      </c>
      <c r="E98" s="22" t="s">
        <v>173</v>
      </c>
      <c r="F98" s="22" t="s">
        <v>173</v>
      </c>
      <c r="G98" s="29">
        <v>12560</v>
      </c>
      <c r="H98" s="6" t="s">
        <v>12</v>
      </c>
      <c r="I98" s="17">
        <f t="shared" si="2"/>
        <v>0</v>
      </c>
      <c r="J98" s="18">
        <f t="shared" si="3"/>
        <v>0</v>
      </c>
    </row>
    <row r="99" spans="1:10" x14ac:dyDescent="0.2">
      <c r="A99" s="6">
        <v>98</v>
      </c>
      <c r="B99" s="24" t="s">
        <v>189</v>
      </c>
      <c r="C99" s="20" t="s">
        <v>28</v>
      </c>
      <c r="D99" s="21">
        <v>58.91</v>
      </c>
      <c r="E99" s="22" t="s">
        <v>173</v>
      </c>
      <c r="F99" s="22" t="s">
        <v>173</v>
      </c>
      <c r="G99" s="29">
        <v>58.91</v>
      </c>
      <c r="H99" s="6" t="s">
        <v>12</v>
      </c>
      <c r="I99" s="17">
        <f t="shared" si="2"/>
        <v>0</v>
      </c>
      <c r="J99" s="18">
        <f t="shared" si="3"/>
        <v>0</v>
      </c>
    </row>
    <row r="100" spans="1:10" x14ac:dyDescent="0.2">
      <c r="A100" s="6">
        <v>99</v>
      </c>
      <c r="B100" s="24" t="s">
        <v>190</v>
      </c>
      <c r="C100" s="20" t="s">
        <v>33</v>
      </c>
      <c r="D100" s="21">
        <v>545.45000000000005</v>
      </c>
      <c r="E100" s="22" t="s">
        <v>173</v>
      </c>
      <c r="F100" s="22" t="s">
        <v>173</v>
      </c>
      <c r="G100" s="29">
        <v>545.45000000000005</v>
      </c>
      <c r="H100" s="6" t="s">
        <v>12</v>
      </c>
      <c r="I100" s="17">
        <f t="shared" si="2"/>
        <v>0</v>
      </c>
      <c r="J100" s="18">
        <f t="shared" si="3"/>
        <v>0</v>
      </c>
    </row>
    <row r="101" spans="1:10" x14ac:dyDescent="0.2">
      <c r="A101" s="6">
        <v>100</v>
      </c>
      <c r="B101" s="24" t="s">
        <v>191</v>
      </c>
      <c r="C101" s="20" t="s">
        <v>111</v>
      </c>
      <c r="D101" s="21">
        <v>3523.95</v>
      </c>
      <c r="E101" s="22" t="s">
        <v>192</v>
      </c>
      <c r="F101" s="22" t="s">
        <v>193</v>
      </c>
      <c r="G101" s="29">
        <v>3523.95</v>
      </c>
      <c r="H101" s="6" t="s">
        <v>12</v>
      </c>
      <c r="I101" s="17">
        <f t="shared" si="2"/>
        <v>-1</v>
      </c>
      <c r="J101" s="18">
        <f t="shared" si="3"/>
        <v>-3523.95</v>
      </c>
    </row>
    <row r="102" spans="1:10" x14ac:dyDescent="0.2">
      <c r="A102" s="6">
        <v>101</v>
      </c>
      <c r="B102" s="24" t="s">
        <v>194</v>
      </c>
      <c r="C102" s="20" t="s">
        <v>178</v>
      </c>
      <c r="D102" s="21">
        <v>24739.439999999999</v>
      </c>
      <c r="E102" s="22" t="s">
        <v>195</v>
      </c>
      <c r="F102" s="22" t="s">
        <v>192</v>
      </c>
      <c r="G102" s="29">
        <v>21729.439999999999</v>
      </c>
      <c r="H102" s="6" t="s">
        <v>12</v>
      </c>
      <c r="I102" s="17">
        <f t="shared" si="2"/>
        <v>-23</v>
      </c>
      <c r="J102" s="18">
        <f t="shared" si="3"/>
        <v>-569007.12</v>
      </c>
    </row>
    <row r="103" spans="1:10" x14ac:dyDescent="0.2">
      <c r="A103" s="6">
        <v>102</v>
      </c>
      <c r="B103" s="24" t="s">
        <v>196</v>
      </c>
      <c r="C103" s="20" t="s">
        <v>178</v>
      </c>
      <c r="D103" s="21">
        <v>3045.12</v>
      </c>
      <c r="E103" s="22" t="s">
        <v>195</v>
      </c>
      <c r="F103" s="22" t="s">
        <v>192</v>
      </c>
      <c r="G103" s="29">
        <v>2565.12</v>
      </c>
      <c r="H103" s="6" t="s">
        <v>12</v>
      </c>
      <c r="I103" s="17">
        <f t="shared" si="2"/>
        <v>-23</v>
      </c>
      <c r="J103" s="18">
        <f t="shared" si="3"/>
        <v>-70037.759999999995</v>
      </c>
    </row>
    <row r="104" spans="1:10" x14ac:dyDescent="0.2">
      <c r="A104" s="6">
        <v>103</v>
      </c>
      <c r="B104" s="24" t="s">
        <v>197</v>
      </c>
      <c r="C104" s="20" t="s">
        <v>178</v>
      </c>
      <c r="D104" s="21">
        <v>1292.06</v>
      </c>
      <c r="E104" s="22" t="s">
        <v>195</v>
      </c>
      <c r="F104" s="22" t="s">
        <v>192</v>
      </c>
      <c r="G104" s="29">
        <v>1132.06</v>
      </c>
      <c r="H104" s="6" t="s">
        <v>12</v>
      </c>
      <c r="I104" s="17">
        <f t="shared" si="2"/>
        <v>-23</v>
      </c>
      <c r="J104" s="18">
        <f t="shared" si="3"/>
        <v>-29717.379999999997</v>
      </c>
    </row>
    <row r="105" spans="1:10" x14ac:dyDescent="0.2">
      <c r="A105" s="6">
        <v>104</v>
      </c>
      <c r="B105" s="24" t="s">
        <v>198</v>
      </c>
      <c r="C105" s="20" t="s">
        <v>178</v>
      </c>
      <c r="D105" s="21">
        <v>729.56</v>
      </c>
      <c r="E105" s="22" t="s">
        <v>195</v>
      </c>
      <c r="F105" s="22" t="s">
        <v>192</v>
      </c>
      <c r="G105" s="29">
        <v>614.55999999999995</v>
      </c>
      <c r="H105" s="6" t="s">
        <v>12</v>
      </c>
      <c r="I105" s="17">
        <f t="shared" si="2"/>
        <v>-23</v>
      </c>
      <c r="J105" s="18">
        <f t="shared" si="3"/>
        <v>-16779.879999999997</v>
      </c>
    </row>
    <row r="106" spans="1:10" x14ac:dyDescent="0.2">
      <c r="A106" s="6">
        <v>105</v>
      </c>
      <c r="B106" s="24" t="s">
        <v>199</v>
      </c>
      <c r="C106" s="20" t="s">
        <v>178</v>
      </c>
      <c r="D106" s="21">
        <v>43702.239999999998</v>
      </c>
      <c r="E106" s="22" t="s">
        <v>195</v>
      </c>
      <c r="F106" s="22" t="s">
        <v>192</v>
      </c>
      <c r="G106" s="29">
        <v>36813.49</v>
      </c>
      <c r="H106" s="6" t="s">
        <v>12</v>
      </c>
      <c r="I106" s="17">
        <f t="shared" si="2"/>
        <v>-23</v>
      </c>
      <c r="J106" s="18">
        <f t="shared" si="3"/>
        <v>-1005151.5199999999</v>
      </c>
    </row>
    <row r="107" spans="1:10" x14ac:dyDescent="0.2">
      <c r="A107" s="6">
        <v>106</v>
      </c>
      <c r="B107" s="24" t="s">
        <v>200</v>
      </c>
      <c r="C107" s="20" t="s">
        <v>178</v>
      </c>
      <c r="D107" s="21">
        <v>2713.84</v>
      </c>
      <c r="E107" s="22" t="s">
        <v>195</v>
      </c>
      <c r="F107" s="22" t="s">
        <v>192</v>
      </c>
      <c r="G107" s="29">
        <v>2353.84</v>
      </c>
      <c r="H107" s="6" t="s">
        <v>12</v>
      </c>
      <c r="I107" s="17">
        <f t="shared" si="2"/>
        <v>-23</v>
      </c>
      <c r="J107" s="18">
        <f t="shared" si="3"/>
        <v>-62418.320000000007</v>
      </c>
    </row>
    <row r="108" spans="1:10" x14ac:dyDescent="0.2">
      <c r="A108" s="6">
        <v>107</v>
      </c>
      <c r="B108" s="24" t="s">
        <v>201</v>
      </c>
      <c r="C108" s="20" t="s">
        <v>178</v>
      </c>
      <c r="D108" s="21">
        <v>2854.8</v>
      </c>
      <c r="E108" s="22" t="s">
        <v>195</v>
      </c>
      <c r="F108" s="22" t="s">
        <v>192</v>
      </c>
      <c r="G108" s="29">
        <v>2404.8000000000002</v>
      </c>
      <c r="H108" s="6" t="s">
        <v>12</v>
      </c>
      <c r="I108" s="17">
        <f t="shared" si="2"/>
        <v>-23</v>
      </c>
      <c r="J108" s="18">
        <f t="shared" si="3"/>
        <v>-65660.400000000009</v>
      </c>
    </row>
    <row r="109" spans="1:10" x14ac:dyDescent="0.2">
      <c r="A109" s="6">
        <v>108</v>
      </c>
      <c r="B109" s="24" t="s">
        <v>20</v>
      </c>
      <c r="C109" s="20" t="s">
        <v>44</v>
      </c>
      <c r="D109" s="21">
        <v>1628.29</v>
      </c>
      <c r="E109" s="22" t="s">
        <v>173</v>
      </c>
      <c r="F109" s="22" t="s">
        <v>202</v>
      </c>
      <c r="G109" s="29">
        <v>1371.62</v>
      </c>
      <c r="H109" s="6" t="s">
        <v>12</v>
      </c>
      <c r="I109" s="17">
        <f t="shared" si="2"/>
        <v>6</v>
      </c>
      <c r="J109" s="18">
        <f t="shared" si="3"/>
        <v>9769.74</v>
      </c>
    </row>
    <row r="110" spans="1:10" x14ac:dyDescent="0.2">
      <c r="A110" s="6">
        <v>109</v>
      </c>
      <c r="B110" s="24" t="s">
        <v>203</v>
      </c>
      <c r="C110" s="20" t="s">
        <v>59</v>
      </c>
      <c r="D110" s="21">
        <v>170.96</v>
      </c>
      <c r="E110" s="22" t="s">
        <v>129</v>
      </c>
      <c r="F110" s="22" t="s">
        <v>202</v>
      </c>
      <c r="G110" s="29">
        <v>170.96</v>
      </c>
      <c r="H110" s="6" t="s">
        <v>12</v>
      </c>
      <c r="I110" s="17">
        <f t="shared" si="2"/>
        <v>24</v>
      </c>
      <c r="J110" s="18">
        <f t="shared" si="3"/>
        <v>4103.04</v>
      </c>
    </row>
    <row r="111" spans="1:10" x14ac:dyDescent="0.2">
      <c r="A111" s="6">
        <v>110</v>
      </c>
      <c r="B111" s="24" t="s">
        <v>204</v>
      </c>
      <c r="C111" s="20" t="s">
        <v>146</v>
      </c>
      <c r="D111" s="21">
        <v>5101.99</v>
      </c>
      <c r="E111" s="22" t="s">
        <v>205</v>
      </c>
      <c r="F111" s="22" t="s">
        <v>206</v>
      </c>
      <c r="G111" s="29">
        <v>5101.99</v>
      </c>
      <c r="H111" s="6" t="s">
        <v>12</v>
      </c>
      <c r="I111" s="17">
        <f t="shared" si="2"/>
        <v>-2</v>
      </c>
      <c r="J111" s="18">
        <f t="shared" si="3"/>
        <v>-10203.98</v>
      </c>
    </row>
    <row r="112" spans="1:10" x14ac:dyDescent="0.2">
      <c r="A112" s="6">
        <v>111</v>
      </c>
      <c r="B112" s="24" t="s">
        <v>207</v>
      </c>
      <c r="C112" s="20" t="s">
        <v>140</v>
      </c>
      <c r="D112" s="21">
        <v>366</v>
      </c>
      <c r="E112" s="22" t="s">
        <v>205</v>
      </c>
      <c r="F112" s="22" t="s">
        <v>206</v>
      </c>
      <c r="G112" s="29">
        <v>306</v>
      </c>
      <c r="H112" s="6" t="s">
        <v>12</v>
      </c>
      <c r="I112" s="17">
        <f t="shared" si="2"/>
        <v>-2</v>
      </c>
      <c r="J112" s="18">
        <f t="shared" si="3"/>
        <v>-732</v>
      </c>
    </row>
    <row r="113" spans="1:10" x14ac:dyDescent="0.2">
      <c r="A113" s="6">
        <v>112</v>
      </c>
      <c r="B113" s="24" t="s">
        <v>208</v>
      </c>
      <c r="C113" s="20" t="s">
        <v>162</v>
      </c>
      <c r="D113" s="21">
        <v>1240</v>
      </c>
      <c r="E113" s="22" t="s">
        <v>205</v>
      </c>
      <c r="F113" s="22" t="s">
        <v>206</v>
      </c>
      <c r="G113" s="29">
        <v>1240</v>
      </c>
      <c r="H113" s="6" t="s">
        <v>12</v>
      </c>
      <c r="I113" s="17">
        <f t="shared" si="2"/>
        <v>-2</v>
      </c>
      <c r="J113" s="18">
        <f t="shared" si="3"/>
        <v>-2480</v>
      </c>
    </row>
    <row r="114" spans="1:10" x14ac:dyDescent="0.2">
      <c r="A114" s="6">
        <v>113</v>
      </c>
      <c r="B114" s="24" t="s">
        <v>209</v>
      </c>
      <c r="C114" s="20" t="s">
        <v>140</v>
      </c>
      <c r="D114" s="21">
        <v>817.46</v>
      </c>
      <c r="E114" s="22" t="s">
        <v>210</v>
      </c>
      <c r="F114" s="22" t="s">
        <v>210</v>
      </c>
      <c r="G114" s="29">
        <v>817.46</v>
      </c>
      <c r="H114" s="6" t="s">
        <v>12</v>
      </c>
      <c r="I114" s="17">
        <f t="shared" si="2"/>
        <v>0</v>
      </c>
      <c r="J114" s="18">
        <f t="shared" si="3"/>
        <v>0</v>
      </c>
    </row>
    <row r="115" spans="1:10" x14ac:dyDescent="0.2">
      <c r="A115" s="6">
        <v>114</v>
      </c>
      <c r="B115" s="24" t="s">
        <v>211</v>
      </c>
      <c r="C115" s="20" t="s">
        <v>81</v>
      </c>
      <c r="D115" s="21">
        <v>1440.35</v>
      </c>
      <c r="E115" s="22" t="s">
        <v>212</v>
      </c>
      <c r="F115" s="22" t="s">
        <v>210</v>
      </c>
      <c r="G115" s="29">
        <v>1440.35</v>
      </c>
      <c r="H115" s="6" t="s">
        <v>12</v>
      </c>
      <c r="I115" s="17">
        <f t="shared" si="2"/>
        <v>2</v>
      </c>
      <c r="J115" s="18">
        <f t="shared" si="3"/>
        <v>2880.7</v>
      </c>
    </row>
    <row r="116" spans="1:10" x14ac:dyDescent="0.2">
      <c r="A116" s="6">
        <v>115</v>
      </c>
      <c r="B116" s="24" t="s">
        <v>213</v>
      </c>
      <c r="C116" s="20" t="s">
        <v>178</v>
      </c>
      <c r="D116" s="21">
        <v>103144.73</v>
      </c>
      <c r="E116" s="22" t="s">
        <v>195</v>
      </c>
      <c r="F116" s="22" t="s">
        <v>214</v>
      </c>
      <c r="G116" s="29">
        <v>103144.73</v>
      </c>
      <c r="H116" s="6" t="s">
        <v>12</v>
      </c>
      <c r="I116" s="17">
        <f t="shared" si="2"/>
        <v>-16</v>
      </c>
      <c r="J116" s="18">
        <f t="shared" si="3"/>
        <v>-1650315.68</v>
      </c>
    </row>
    <row r="117" spans="1:10" x14ac:dyDescent="0.2">
      <c r="A117" s="6">
        <v>116</v>
      </c>
      <c r="B117" s="24" t="s">
        <v>215</v>
      </c>
      <c r="C117" s="20" t="s">
        <v>146</v>
      </c>
      <c r="D117" s="21">
        <v>4800</v>
      </c>
      <c r="E117" s="22" t="s">
        <v>216</v>
      </c>
      <c r="F117" s="22" t="s">
        <v>217</v>
      </c>
      <c r="G117" s="29">
        <v>4800</v>
      </c>
      <c r="H117" s="6" t="s">
        <v>12</v>
      </c>
      <c r="I117" s="17">
        <f t="shared" si="2"/>
        <v>-79</v>
      </c>
      <c r="J117" s="18">
        <f t="shared" si="3"/>
        <v>-379200</v>
      </c>
    </row>
    <row r="118" spans="1:10" x14ac:dyDescent="0.2">
      <c r="A118" s="6">
        <v>117</v>
      </c>
      <c r="B118" s="24" t="s">
        <v>218</v>
      </c>
      <c r="C118" s="20" t="s">
        <v>148</v>
      </c>
      <c r="D118" s="21">
        <v>121.6</v>
      </c>
      <c r="E118" s="22" t="s">
        <v>219</v>
      </c>
      <c r="F118" s="22" t="s">
        <v>166</v>
      </c>
      <c r="G118" s="29">
        <v>121.6</v>
      </c>
      <c r="H118" s="6" t="s">
        <v>12</v>
      </c>
      <c r="I118" s="17">
        <f t="shared" si="2"/>
        <v>3</v>
      </c>
      <c r="J118" s="18">
        <f t="shared" si="3"/>
        <v>364.79999999999995</v>
      </c>
    </row>
    <row r="119" spans="1:10" x14ac:dyDescent="0.2">
      <c r="A119" s="6">
        <v>118</v>
      </c>
      <c r="B119" s="24" t="s">
        <v>220</v>
      </c>
      <c r="C119" s="20" t="s">
        <v>161</v>
      </c>
      <c r="D119" s="21">
        <v>16800.5</v>
      </c>
      <c r="E119" s="22" t="s">
        <v>221</v>
      </c>
      <c r="F119" s="22" t="s">
        <v>222</v>
      </c>
      <c r="G119" s="29">
        <v>16800.5</v>
      </c>
      <c r="H119" s="6" t="s">
        <v>12</v>
      </c>
      <c r="I119" s="17">
        <f t="shared" si="2"/>
        <v>-3</v>
      </c>
      <c r="J119" s="18">
        <f t="shared" si="3"/>
        <v>-50401.5</v>
      </c>
    </row>
    <row r="120" spans="1:10" x14ac:dyDescent="0.2">
      <c r="A120" s="6">
        <v>119</v>
      </c>
      <c r="B120" s="24" t="s">
        <v>223</v>
      </c>
      <c r="C120" s="20" t="s">
        <v>224</v>
      </c>
      <c r="D120" s="21">
        <v>300</v>
      </c>
      <c r="E120" s="22" t="s">
        <v>222</v>
      </c>
      <c r="F120" s="22" t="s">
        <v>222</v>
      </c>
      <c r="G120" s="29">
        <v>300</v>
      </c>
      <c r="H120" s="6" t="s">
        <v>12</v>
      </c>
      <c r="I120" s="17">
        <f t="shared" si="2"/>
        <v>0</v>
      </c>
      <c r="J120" s="18">
        <f t="shared" si="3"/>
        <v>0</v>
      </c>
    </row>
    <row r="121" spans="1:10" x14ac:dyDescent="0.2">
      <c r="A121" s="6">
        <v>120</v>
      </c>
      <c r="B121" s="24" t="s">
        <v>225</v>
      </c>
      <c r="C121" s="20" t="s">
        <v>161</v>
      </c>
      <c r="D121" s="21">
        <v>1764.52</v>
      </c>
      <c r="E121" s="22" t="s">
        <v>222</v>
      </c>
      <c r="F121" s="22" t="s">
        <v>222</v>
      </c>
      <c r="G121" s="29">
        <v>1764.52</v>
      </c>
      <c r="H121" s="6" t="s">
        <v>12</v>
      </c>
      <c r="I121" s="17">
        <f t="shared" si="2"/>
        <v>0</v>
      </c>
      <c r="J121" s="18">
        <f t="shared" si="3"/>
        <v>0</v>
      </c>
    </row>
    <row r="122" spans="1:10" x14ac:dyDescent="0.2">
      <c r="A122" s="6">
        <v>121</v>
      </c>
      <c r="B122" s="24" t="s">
        <v>25</v>
      </c>
      <c r="C122" s="20" t="s">
        <v>161</v>
      </c>
      <c r="D122" s="21">
        <v>709.02</v>
      </c>
      <c r="E122" s="22" t="s">
        <v>222</v>
      </c>
      <c r="F122" s="22" t="s">
        <v>222</v>
      </c>
      <c r="G122" s="29">
        <v>695.08</v>
      </c>
      <c r="H122" s="6" t="s">
        <v>12</v>
      </c>
      <c r="I122" s="17">
        <f t="shared" si="2"/>
        <v>0</v>
      </c>
      <c r="J122" s="18">
        <f t="shared" si="3"/>
        <v>0</v>
      </c>
    </row>
    <row r="123" spans="1:10" x14ac:dyDescent="0.2">
      <c r="A123" s="6">
        <v>122</v>
      </c>
      <c r="B123" s="24" t="s">
        <v>226</v>
      </c>
      <c r="C123" s="20" t="s">
        <v>62</v>
      </c>
      <c r="D123" s="21">
        <v>1162.5999999999999</v>
      </c>
      <c r="E123" s="22">
        <v>45353</v>
      </c>
      <c r="F123" s="22" t="s">
        <v>177</v>
      </c>
      <c r="G123" s="29">
        <v>1162.5999999999999</v>
      </c>
      <c r="H123" s="6" t="s">
        <v>12</v>
      </c>
      <c r="I123" s="17">
        <f t="shared" si="2"/>
        <v>19</v>
      </c>
      <c r="J123" s="18">
        <f t="shared" si="3"/>
        <v>22089.399999999998</v>
      </c>
    </row>
    <row r="124" spans="1:10" x14ac:dyDescent="0.2">
      <c r="A124" s="6">
        <v>123</v>
      </c>
      <c r="B124" s="24" t="s">
        <v>227</v>
      </c>
      <c r="C124" s="20" t="s">
        <v>62</v>
      </c>
      <c r="D124" s="21">
        <v>1404.46</v>
      </c>
      <c r="E124" s="22" t="s">
        <v>228</v>
      </c>
      <c r="F124" s="22" t="s">
        <v>177</v>
      </c>
      <c r="G124" s="29">
        <v>1404.46</v>
      </c>
      <c r="H124" s="6" t="s">
        <v>12</v>
      </c>
      <c r="I124" s="17">
        <f t="shared" si="2"/>
        <v>-11</v>
      </c>
      <c r="J124" s="18">
        <f t="shared" si="3"/>
        <v>-15449.060000000001</v>
      </c>
    </row>
    <row r="125" spans="1:10" x14ac:dyDescent="0.2">
      <c r="A125" s="6">
        <v>124</v>
      </c>
      <c r="B125" s="24" t="s">
        <v>229</v>
      </c>
      <c r="C125" s="20" t="s">
        <v>62</v>
      </c>
      <c r="D125" s="21">
        <v>40.98</v>
      </c>
      <c r="E125" s="22" t="s">
        <v>195</v>
      </c>
      <c r="F125" s="22" t="s">
        <v>177</v>
      </c>
      <c r="G125" s="29">
        <v>40.98</v>
      </c>
      <c r="H125" s="6" t="s">
        <v>12</v>
      </c>
      <c r="I125" s="17">
        <f t="shared" si="2"/>
        <v>-7</v>
      </c>
      <c r="J125" s="18">
        <f t="shared" si="3"/>
        <v>-286.85999999999996</v>
      </c>
    </row>
    <row r="126" spans="1:10" x14ac:dyDescent="0.2">
      <c r="A126" s="6">
        <v>125</v>
      </c>
      <c r="B126" s="24" t="s">
        <v>230</v>
      </c>
      <c r="C126" s="20" t="s">
        <v>62</v>
      </c>
      <c r="D126" s="21">
        <v>2996.66</v>
      </c>
      <c r="E126" s="22" t="s">
        <v>195</v>
      </c>
      <c r="F126" s="22" t="s">
        <v>177</v>
      </c>
      <c r="G126" s="29">
        <v>2996.66</v>
      </c>
      <c r="H126" s="6" t="s">
        <v>12</v>
      </c>
      <c r="I126" s="17">
        <f t="shared" si="2"/>
        <v>-7</v>
      </c>
      <c r="J126" s="18">
        <f t="shared" si="3"/>
        <v>-20976.62</v>
      </c>
    </row>
    <row r="127" spans="1:10" x14ac:dyDescent="0.2">
      <c r="A127" s="6">
        <v>126</v>
      </c>
      <c r="B127" s="24" t="s">
        <v>231</v>
      </c>
      <c r="C127" s="20" t="s">
        <v>193</v>
      </c>
      <c r="D127" s="21">
        <v>121.34</v>
      </c>
      <c r="E127" s="22" t="s">
        <v>232</v>
      </c>
      <c r="F127" s="22" t="s">
        <v>195</v>
      </c>
      <c r="G127" s="29">
        <v>121.34</v>
      </c>
      <c r="H127" s="6" t="s">
        <v>12</v>
      </c>
      <c r="I127" s="17">
        <f t="shared" si="2"/>
        <v>-7</v>
      </c>
      <c r="J127" s="18">
        <f t="shared" si="3"/>
        <v>-849.38</v>
      </c>
    </row>
    <row r="128" spans="1:10" x14ac:dyDescent="0.2">
      <c r="A128" s="6">
        <v>127</v>
      </c>
      <c r="B128" s="24" t="s">
        <v>19</v>
      </c>
      <c r="C128" s="20" t="s">
        <v>178</v>
      </c>
      <c r="D128" s="21">
        <v>190</v>
      </c>
      <c r="E128" s="22" t="s">
        <v>195</v>
      </c>
      <c r="F128" s="22" t="s">
        <v>195</v>
      </c>
      <c r="G128" s="29">
        <v>190</v>
      </c>
      <c r="H128" s="6" t="s">
        <v>12</v>
      </c>
      <c r="I128" s="17">
        <f t="shared" si="2"/>
        <v>0</v>
      </c>
      <c r="J128" s="18">
        <f t="shared" si="3"/>
        <v>0</v>
      </c>
    </row>
    <row r="129" spans="1:10" x14ac:dyDescent="0.2">
      <c r="A129" s="6">
        <v>128</v>
      </c>
      <c r="B129" s="24" t="s">
        <v>233</v>
      </c>
      <c r="C129" s="20" t="s">
        <v>193</v>
      </c>
      <c r="D129" s="21">
        <v>24581.52</v>
      </c>
      <c r="E129" s="22" t="s">
        <v>232</v>
      </c>
      <c r="F129" s="22" t="s">
        <v>195</v>
      </c>
      <c r="G129" s="29">
        <v>24581.52</v>
      </c>
      <c r="H129" s="6" t="s">
        <v>12</v>
      </c>
      <c r="I129" s="17">
        <f t="shared" si="2"/>
        <v>-7</v>
      </c>
      <c r="J129" s="18">
        <f t="shared" si="3"/>
        <v>-172070.64</v>
      </c>
    </row>
    <row r="130" spans="1:10" x14ac:dyDescent="0.2">
      <c r="A130" s="6">
        <v>129</v>
      </c>
      <c r="B130" s="24" t="s">
        <v>234</v>
      </c>
      <c r="C130" s="20" t="s">
        <v>235</v>
      </c>
      <c r="D130" s="21">
        <v>15936.26</v>
      </c>
      <c r="E130" s="22" t="s">
        <v>236</v>
      </c>
      <c r="F130" s="22" t="s">
        <v>237</v>
      </c>
      <c r="G130" s="29">
        <v>15936.26</v>
      </c>
      <c r="H130" s="6" t="s">
        <v>12</v>
      </c>
      <c r="I130" s="17">
        <f t="shared" ref="I130:I143" si="4">F130-E130</f>
        <v>-2</v>
      </c>
      <c r="J130" s="18">
        <f t="shared" ref="J130:J143" si="5">I130*D130</f>
        <v>-31872.52</v>
      </c>
    </row>
    <row r="131" spans="1:10" x14ac:dyDescent="0.2">
      <c r="A131" s="6">
        <v>130</v>
      </c>
      <c r="B131" s="24" t="s">
        <v>238</v>
      </c>
      <c r="C131" s="20" t="s">
        <v>235</v>
      </c>
      <c r="D131" s="21">
        <v>900</v>
      </c>
      <c r="E131" s="22" t="s">
        <v>236</v>
      </c>
      <c r="F131" s="22" t="s">
        <v>237</v>
      </c>
      <c r="G131" s="29">
        <v>900</v>
      </c>
      <c r="H131" s="6" t="s">
        <v>12</v>
      </c>
      <c r="I131" s="17">
        <f t="shared" si="4"/>
        <v>-2</v>
      </c>
      <c r="J131" s="18">
        <f t="shared" si="5"/>
        <v>-1800</v>
      </c>
    </row>
    <row r="132" spans="1:10" x14ac:dyDescent="0.2">
      <c r="A132" s="6">
        <v>131</v>
      </c>
      <c r="B132" s="24" t="s">
        <v>239</v>
      </c>
      <c r="C132" s="20" t="s">
        <v>193</v>
      </c>
      <c r="D132" s="21">
        <v>193.04</v>
      </c>
      <c r="E132" s="22" t="s">
        <v>237</v>
      </c>
      <c r="F132" s="22" t="s">
        <v>237</v>
      </c>
      <c r="G132" s="29">
        <v>193.04</v>
      </c>
      <c r="H132" s="6" t="s">
        <v>12</v>
      </c>
      <c r="I132" s="17">
        <f t="shared" si="4"/>
        <v>0</v>
      </c>
      <c r="J132" s="18">
        <f t="shared" si="5"/>
        <v>0</v>
      </c>
    </row>
    <row r="133" spans="1:10" x14ac:dyDescent="0.2">
      <c r="A133" s="6">
        <v>132</v>
      </c>
      <c r="B133" s="24" t="s">
        <v>240</v>
      </c>
      <c r="C133" s="20" t="s">
        <v>241</v>
      </c>
      <c r="D133" s="21">
        <v>2400.91</v>
      </c>
      <c r="E133" s="22" t="s">
        <v>242</v>
      </c>
      <c r="F133" s="22" t="s">
        <v>237</v>
      </c>
      <c r="G133" s="29">
        <v>1680.64</v>
      </c>
      <c r="H133" s="6" t="s">
        <v>12</v>
      </c>
      <c r="I133" s="17">
        <f t="shared" si="4"/>
        <v>3</v>
      </c>
      <c r="J133" s="18">
        <f t="shared" si="5"/>
        <v>7202.73</v>
      </c>
    </row>
    <row r="134" spans="1:10" x14ac:dyDescent="0.2">
      <c r="A134" s="6">
        <v>133</v>
      </c>
      <c r="B134" s="24" t="s">
        <v>243</v>
      </c>
      <c r="C134" s="20" t="s">
        <v>173</v>
      </c>
      <c r="D134" s="21">
        <v>1504.25</v>
      </c>
      <c r="E134" s="22" t="s">
        <v>237</v>
      </c>
      <c r="F134" s="22" t="s">
        <v>237</v>
      </c>
      <c r="G134" s="29">
        <v>1504.25</v>
      </c>
      <c r="H134" s="6" t="s">
        <v>12</v>
      </c>
      <c r="I134" s="17">
        <f t="shared" si="4"/>
        <v>0</v>
      </c>
      <c r="J134" s="18">
        <f t="shared" si="5"/>
        <v>0</v>
      </c>
    </row>
    <row r="135" spans="1:10" x14ac:dyDescent="0.2">
      <c r="A135" s="6">
        <v>134</v>
      </c>
      <c r="B135" s="24" t="s">
        <v>244</v>
      </c>
      <c r="C135" s="20" t="s">
        <v>173</v>
      </c>
      <c r="D135" s="21">
        <v>6000</v>
      </c>
      <c r="E135" s="22" t="s">
        <v>237</v>
      </c>
      <c r="F135" s="22" t="s">
        <v>237</v>
      </c>
      <c r="G135" s="29">
        <v>6000</v>
      </c>
      <c r="H135" s="6" t="s">
        <v>12</v>
      </c>
      <c r="I135" s="17">
        <f t="shared" si="4"/>
        <v>0</v>
      </c>
      <c r="J135" s="18">
        <f t="shared" si="5"/>
        <v>0</v>
      </c>
    </row>
    <row r="136" spans="1:10" x14ac:dyDescent="0.2">
      <c r="A136" s="6">
        <v>135</v>
      </c>
      <c r="B136" s="24" t="s">
        <v>245</v>
      </c>
      <c r="C136" s="20" t="s">
        <v>235</v>
      </c>
      <c r="D136" s="21">
        <v>690</v>
      </c>
      <c r="E136" s="22" t="s">
        <v>237</v>
      </c>
      <c r="F136" s="22" t="s">
        <v>237</v>
      </c>
      <c r="G136" s="29">
        <v>690</v>
      </c>
      <c r="H136" s="6" t="s">
        <v>12</v>
      </c>
      <c r="I136" s="17">
        <f t="shared" si="4"/>
        <v>0</v>
      </c>
      <c r="J136" s="18">
        <f t="shared" si="5"/>
        <v>0</v>
      </c>
    </row>
    <row r="137" spans="1:10" x14ac:dyDescent="0.2">
      <c r="A137" s="6">
        <v>136</v>
      </c>
      <c r="B137" s="24" t="s">
        <v>246</v>
      </c>
      <c r="C137" s="20" t="s">
        <v>173</v>
      </c>
      <c r="D137" s="21">
        <v>1102.5</v>
      </c>
      <c r="E137" s="22" t="s">
        <v>237</v>
      </c>
      <c r="F137" s="22" t="s">
        <v>237</v>
      </c>
      <c r="G137" s="29">
        <v>1102.5</v>
      </c>
      <c r="H137" s="6" t="s">
        <v>12</v>
      </c>
      <c r="I137" s="17">
        <f t="shared" si="4"/>
        <v>0</v>
      </c>
      <c r="J137" s="18">
        <f t="shared" si="5"/>
        <v>0</v>
      </c>
    </row>
    <row r="138" spans="1:10" x14ac:dyDescent="0.2">
      <c r="A138" s="6">
        <v>137</v>
      </c>
      <c r="B138" s="24" t="s">
        <v>247</v>
      </c>
      <c r="C138" s="20" t="s">
        <v>173</v>
      </c>
      <c r="D138" s="21">
        <v>15</v>
      </c>
      <c r="E138" s="22" t="s">
        <v>237</v>
      </c>
      <c r="F138" s="22" t="s">
        <v>237</v>
      </c>
      <c r="G138" s="29">
        <v>15</v>
      </c>
      <c r="H138" s="6" t="s">
        <v>12</v>
      </c>
      <c r="I138" s="17">
        <f t="shared" si="4"/>
        <v>0</v>
      </c>
      <c r="J138" s="18">
        <f t="shared" si="5"/>
        <v>0</v>
      </c>
    </row>
    <row r="139" spans="1:10" x14ac:dyDescent="0.2">
      <c r="A139" s="6">
        <v>138</v>
      </c>
      <c r="B139" s="24" t="s">
        <v>248</v>
      </c>
      <c r="C139" s="20" t="s">
        <v>173</v>
      </c>
      <c r="D139" s="21">
        <v>67</v>
      </c>
      <c r="E139" s="22" t="s">
        <v>237</v>
      </c>
      <c r="F139" s="22" t="s">
        <v>237</v>
      </c>
      <c r="G139" s="29">
        <v>42</v>
      </c>
      <c r="H139" s="6" t="s">
        <v>12</v>
      </c>
      <c r="I139" s="17">
        <f t="shared" si="4"/>
        <v>0</v>
      </c>
      <c r="J139" s="18">
        <f t="shared" si="5"/>
        <v>0</v>
      </c>
    </row>
    <row r="140" spans="1:10" x14ac:dyDescent="0.2">
      <c r="A140" s="6">
        <v>139</v>
      </c>
      <c r="B140" s="24" t="s">
        <v>249</v>
      </c>
      <c r="C140" s="20" t="s">
        <v>235</v>
      </c>
      <c r="D140" s="21">
        <v>10840.3</v>
      </c>
      <c r="E140" s="22" t="s">
        <v>236</v>
      </c>
      <c r="F140" s="22" t="s">
        <v>237</v>
      </c>
      <c r="G140" s="29">
        <v>10840.3</v>
      </c>
      <c r="H140" s="6" t="s">
        <v>12</v>
      </c>
      <c r="I140" s="17">
        <f t="shared" si="4"/>
        <v>-2</v>
      </c>
      <c r="J140" s="18">
        <f t="shared" si="5"/>
        <v>-21680.6</v>
      </c>
    </row>
    <row r="141" spans="1:10" x14ac:dyDescent="0.2">
      <c r="A141" s="6">
        <v>140</v>
      </c>
      <c r="B141" s="24" t="s">
        <v>250</v>
      </c>
      <c r="C141" s="20" t="s">
        <v>210</v>
      </c>
      <c r="D141" s="21">
        <v>35.020000000000003</v>
      </c>
      <c r="E141" s="22" t="s">
        <v>251</v>
      </c>
      <c r="F141" s="22" t="s">
        <v>252</v>
      </c>
      <c r="G141" s="29">
        <v>35.020000000000003</v>
      </c>
      <c r="H141" s="6" t="s">
        <v>12</v>
      </c>
      <c r="I141" s="17">
        <f t="shared" si="4"/>
        <v>-1</v>
      </c>
      <c r="J141" s="18">
        <f t="shared" si="5"/>
        <v>-35.020000000000003</v>
      </c>
    </row>
    <row r="142" spans="1:10" x14ac:dyDescent="0.2">
      <c r="A142" s="6">
        <v>141</v>
      </c>
      <c r="B142" s="24" t="s">
        <v>253</v>
      </c>
      <c r="C142" s="20" t="s">
        <v>214</v>
      </c>
      <c r="D142" s="21">
        <v>31.85</v>
      </c>
      <c r="E142" s="22" t="s">
        <v>251</v>
      </c>
      <c r="F142" s="22" t="s">
        <v>252</v>
      </c>
      <c r="G142" s="29">
        <v>31.85</v>
      </c>
      <c r="H142" s="6" t="s">
        <v>12</v>
      </c>
      <c r="I142" s="17">
        <f t="shared" si="4"/>
        <v>-1</v>
      </c>
      <c r="J142" s="18">
        <f t="shared" si="5"/>
        <v>-31.85</v>
      </c>
    </row>
    <row r="143" spans="1:10" x14ac:dyDescent="0.2">
      <c r="A143" s="6">
        <v>142</v>
      </c>
      <c r="B143" s="24" t="s">
        <v>254</v>
      </c>
      <c r="C143" s="20" t="s">
        <v>217</v>
      </c>
      <c r="D143" s="21">
        <v>447.54</v>
      </c>
      <c r="E143" s="22" t="s">
        <v>251</v>
      </c>
      <c r="F143" s="22" t="s">
        <v>252</v>
      </c>
      <c r="G143" s="29">
        <v>447.54</v>
      </c>
      <c r="H143" s="6" t="s">
        <v>12</v>
      </c>
      <c r="I143" s="17">
        <f t="shared" si="4"/>
        <v>-1</v>
      </c>
      <c r="J143" s="18">
        <f t="shared" si="5"/>
        <v>-447.54</v>
      </c>
    </row>
    <row r="144" spans="1:10" x14ac:dyDescent="0.2">
      <c r="A144" s="6">
        <v>143</v>
      </c>
      <c r="B144" s="24" t="s">
        <v>256</v>
      </c>
      <c r="C144" s="20" t="s">
        <v>202</v>
      </c>
      <c r="D144" s="21">
        <v>84260.13</v>
      </c>
      <c r="E144" s="22" t="s">
        <v>393</v>
      </c>
      <c r="F144" s="22" t="s">
        <v>232</v>
      </c>
      <c r="G144" s="29">
        <v>84260.13</v>
      </c>
      <c r="H144" s="6" t="s">
        <v>13</v>
      </c>
      <c r="I144" s="17">
        <f t="shared" ref="I144" si="6">F144-E144</f>
        <v>-1</v>
      </c>
      <c r="J144" s="18">
        <f t="shared" ref="J144" si="7">I144*D144</f>
        <v>-84260.13</v>
      </c>
    </row>
    <row r="145" spans="1:10" x14ac:dyDescent="0.2">
      <c r="A145" s="6">
        <v>144</v>
      </c>
      <c r="B145" s="24" t="s">
        <v>257</v>
      </c>
      <c r="C145" s="20" t="s">
        <v>242</v>
      </c>
      <c r="D145" s="21">
        <v>1628.29</v>
      </c>
      <c r="E145" s="22" t="s">
        <v>394</v>
      </c>
      <c r="F145" s="22" t="s">
        <v>395</v>
      </c>
      <c r="G145" s="29">
        <v>1371.62</v>
      </c>
      <c r="H145" s="6" t="s">
        <v>13</v>
      </c>
      <c r="I145" s="17">
        <f t="shared" ref="I145:I208" si="8">F145-E145</f>
        <v>-2</v>
      </c>
      <c r="J145" s="18">
        <f t="shared" ref="J145:J208" si="9">I145*D145</f>
        <v>-3256.58</v>
      </c>
    </row>
    <row r="146" spans="1:10" x14ac:dyDescent="0.2">
      <c r="A146" s="6">
        <v>145</v>
      </c>
      <c r="B146" s="24" t="s">
        <v>258</v>
      </c>
      <c r="C146" s="20" t="s">
        <v>173</v>
      </c>
      <c r="D146" s="21">
        <v>1483.99</v>
      </c>
      <c r="E146" s="22" t="s">
        <v>396</v>
      </c>
      <c r="F146" s="22" t="s">
        <v>232</v>
      </c>
      <c r="G146" s="29">
        <v>1483.99</v>
      </c>
      <c r="H146" s="6" t="s">
        <v>13</v>
      </c>
      <c r="I146" s="17">
        <f t="shared" si="8"/>
        <v>2</v>
      </c>
      <c r="J146" s="18">
        <f t="shared" si="9"/>
        <v>2967.98</v>
      </c>
    </row>
    <row r="147" spans="1:10" x14ac:dyDescent="0.2">
      <c r="A147" s="6">
        <v>146</v>
      </c>
      <c r="B147" s="24" t="s">
        <v>259</v>
      </c>
      <c r="C147" s="20" t="s">
        <v>173</v>
      </c>
      <c r="D147" s="21">
        <v>69.34</v>
      </c>
      <c r="E147" s="22" t="s">
        <v>396</v>
      </c>
      <c r="F147" s="22" t="s">
        <v>232</v>
      </c>
      <c r="G147" s="29">
        <v>69.34</v>
      </c>
      <c r="H147" s="6" t="s">
        <v>13</v>
      </c>
      <c r="I147" s="17">
        <f t="shared" si="8"/>
        <v>2</v>
      </c>
      <c r="J147" s="18">
        <f t="shared" si="9"/>
        <v>138.68</v>
      </c>
    </row>
    <row r="148" spans="1:10" x14ac:dyDescent="0.2">
      <c r="A148" s="6">
        <v>147</v>
      </c>
      <c r="B148" s="24" t="s">
        <v>250</v>
      </c>
      <c r="C148" s="20" t="s">
        <v>210</v>
      </c>
      <c r="D148" s="21">
        <v>35.020000000000003</v>
      </c>
      <c r="E148" s="22" t="s">
        <v>251</v>
      </c>
      <c r="F148" s="22" t="s">
        <v>252</v>
      </c>
      <c r="G148" s="29">
        <v>35.020000000000003</v>
      </c>
      <c r="H148" s="6" t="s">
        <v>13</v>
      </c>
      <c r="I148" s="17">
        <f t="shared" si="8"/>
        <v>-1</v>
      </c>
      <c r="J148" s="18">
        <f t="shared" si="9"/>
        <v>-35.020000000000003</v>
      </c>
    </row>
    <row r="149" spans="1:10" x14ac:dyDescent="0.2">
      <c r="A149" s="6">
        <v>148</v>
      </c>
      <c r="B149" s="24" t="s">
        <v>260</v>
      </c>
      <c r="C149" s="20" t="s">
        <v>393</v>
      </c>
      <c r="D149" s="21">
        <v>5201.0600000000004</v>
      </c>
      <c r="E149" s="22" t="s">
        <v>397</v>
      </c>
      <c r="F149" s="22" t="s">
        <v>398</v>
      </c>
      <c r="G149" s="29">
        <v>5201.0600000000004</v>
      </c>
      <c r="H149" s="6" t="s">
        <v>13</v>
      </c>
      <c r="I149" s="17">
        <f t="shared" si="8"/>
        <v>-11</v>
      </c>
      <c r="J149" s="18">
        <f t="shared" si="9"/>
        <v>-57211.66</v>
      </c>
    </row>
    <row r="150" spans="1:10" x14ac:dyDescent="0.2">
      <c r="A150" s="6">
        <v>149</v>
      </c>
      <c r="B150" s="24" t="s">
        <v>261</v>
      </c>
      <c r="C150" s="20" t="s">
        <v>177</v>
      </c>
      <c r="D150" s="21">
        <v>457.6</v>
      </c>
      <c r="E150" s="22" t="s">
        <v>399</v>
      </c>
      <c r="F150" s="22" t="s">
        <v>400</v>
      </c>
      <c r="G150" s="29">
        <v>457.6</v>
      </c>
      <c r="H150" s="6" t="s">
        <v>13</v>
      </c>
      <c r="I150" s="17">
        <f t="shared" si="8"/>
        <v>3</v>
      </c>
      <c r="J150" s="18">
        <f t="shared" si="9"/>
        <v>1372.8000000000002</v>
      </c>
    </row>
    <row r="151" spans="1:10" x14ac:dyDescent="0.2">
      <c r="A151" s="6">
        <v>150</v>
      </c>
      <c r="B151" s="24" t="s">
        <v>262</v>
      </c>
      <c r="C151" s="20" t="s">
        <v>401</v>
      </c>
      <c r="D151" s="21">
        <v>150</v>
      </c>
      <c r="E151" s="22" t="s">
        <v>400</v>
      </c>
      <c r="F151" s="22" t="s">
        <v>400</v>
      </c>
      <c r="G151" s="29">
        <v>150</v>
      </c>
      <c r="H151" s="6" t="s">
        <v>13</v>
      </c>
      <c r="I151" s="17">
        <f t="shared" si="8"/>
        <v>0</v>
      </c>
      <c r="J151" s="18">
        <f t="shared" si="9"/>
        <v>0</v>
      </c>
    </row>
    <row r="152" spans="1:10" x14ac:dyDescent="0.2">
      <c r="A152" s="6">
        <v>151</v>
      </c>
      <c r="B152" s="24" t="s">
        <v>263</v>
      </c>
      <c r="C152" s="20" t="s">
        <v>206</v>
      </c>
      <c r="D152" s="21">
        <v>1288.45</v>
      </c>
      <c r="E152" s="22" t="s">
        <v>402</v>
      </c>
      <c r="F152" s="22" t="s">
        <v>402</v>
      </c>
      <c r="G152" s="29">
        <v>1288.45</v>
      </c>
      <c r="H152" s="6" t="s">
        <v>13</v>
      </c>
      <c r="I152" s="17">
        <f t="shared" si="8"/>
        <v>0</v>
      </c>
      <c r="J152" s="18">
        <f t="shared" si="9"/>
        <v>0</v>
      </c>
    </row>
    <row r="153" spans="1:10" x14ac:dyDescent="0.2">
      <c r="A153" s="6">
        <v>152</v>
      </c>
      <c r="B153" s="24" t="s">
        <v>264</v>
      </c>
      <c r="C153" s="20" t="s">
        <v>232</v>
      </c>
      <c r="D153" s="21">
        <v>496.72</v>
      </c>
      <c r="E153" s="22" t="s">
        <v>397</v>
      </c>
      <c r="F153" s="22" t="s">
        <v>403</v>
      </c>
      <c r="G153" s="29">
        <v>496.72</v>
      </c>
      <c r="H153" s="6" t="s">
        <v>13</v>
      </c>
      <c r="I153" s="17">
        <f t="shared" si="8"/>
        <v>2</v>
      </c>
      <c r="J153" s="18">
        <f t="shared" si="9"/>
        <v>993.44</v>
      </c>
    </row>
    <row r="154" spans="1:10" x14ac:dyDescent="0.2">
      <c r="A154" s="6">
        <v>153</v>
      </c>
      <c r="B154" s="24" t="s">
        <v>265</v>
      </c>
      <c r="C154" s="20" t="s">
        <v>402</v>
      </c>
      <c r="D154" s="21">
        <v>312.76</v>
      </c>
      <c r="E154" s="22" t="s">
        <v>395</v>
      </c>
      <c r="F154" s="22" t="s">
        <v>397</v>
      </c>
      <c r="G154" s="29">
        <v>312.76</v>
      </c>
      <c r="H154" s="6" t="s">
        <v>13</v>
      </c>
      <c r="I154" s="17">
        <f t="shared" si="8"/>
        <v>6</v>
      </c>
      <c r="J154" s="18">
        <f t="shared" si="9"/>
        <v>1876.56</v>
      </c>
    </row>
    <row r="155" spans="1:10" x14ac:dyDescent="0.2">
      <c r="A155" s="6">
        <v>154</v>
      </c>
      <c r="B155" s="24" t="s">
        <v>266</v>
      </c>
      <c r="C155" s="20" t="s">
        <v>396</v>
      </c>
      <c r="D155" s="21">
        <v>1400</v>
      </c>
      <c r="E155" s="22">
        <v>45471</v>
      </c>
      <c r="F155" s="22" t="s">
        <v>403</v>
      </c>
      <c r="G155" s="29">
        <v>1400</v>
      </c>
      <c r="H155" s="6" t="s">
        <v>13</v>
      </c>
      <c r="I155" s="17">
        <f t="shared" si="8"/>
        <v>-57</v>
      </c>
      <c r="J155" s="18">
        <f t="shared" si="9"/>
        <v>-79800</v>
      </c>
    </row>
    <row r="156" spans="1:10" x14ac:dyDescent="0.2">
      <c r="A156" s="6">
        <v>155</v>
      </c>
      <c r="B156" s="24" t="s">
        <v>267</v>
      </c>
      <c r="C156" s="20" t="s">
        <v>242</v>
      </c>
      <c r="D156" s="21">
        <v>15002</v>
      </c>
      <c r="E156" s="22" t="s">
        <v>404</v>
      </c>
      <c r="F156" s="22" t="s">
        <v>403</v>
      </c>
      <c r="G156" s="29">
        <v>15002</v>
      </c>
      <c r="H156" s="6" t="s">
        <v>13</v>
      </c>
      <c r="I156" s="17">
        <f t="shared" si="8"/>
        <v>-33</v>
      </c>
      <c r="J156" s="18">
        <f t="shared" si="9"/>
        <v>-495066</v>
      </c>
    </row>
    <row r="157" spans="1:10" x14ac:dyDescent="0.2">
      <c r="A157" s="6">
        <v>156</v>
      </c>
      <c r="B157" s="24" t="s">
        <v>268</v>
      </c>
      <c r="C157" s="20" t="s">
        <v>236</v>
      </c>
      <c r="D157" s="21">
        <v>654.54999999999995</v>
      </c>
      <c r="E157" s="22">
        <v>45404</v>
      </c>
      <c r="F157" s="22" t="s">
        <v>403</v>
      </c>
      <c r="G157" s="29">
        <v>654.54999999999995</v>
      </c>
      <c r="H157" s="6" t="s">
        <v>13</v>
      </c>
      <c r="I157" s="17">
        <f t="shared" si="8"/>
        <v>10</v>
      </c>
      <c r="J157" s="18">
        <f t="shared" si="9"/>
        <v>6545.5</v>
      </c>
    </row>
    <row r="158" spans="1:10" x14ac:dyDescent="0.2">
      <c r="A158" s="6">
        <v>157</v>
      </c>
      <c r="B158" s="24" t="s">
        <v>269</v>
      </c>
      <c r="C158" s="20" t="s">
        <v>236</v>
      </c>
      <c r="D158" s="21">
        <v>51.5</v>
      </c>
      <c r="E158" s="22" t="s">
        <v>395</v>
      </c>
      <c r="F158" s="22" t="s">
        <v>403</v>
      </c>
      <c r="G158" s="29">
        <v>51.5</v>
      </c>
      <c r="H158" s="6" t="s">
        <v>13</v>
      </c>
      <c r="I158" s="17">
        <f t="shared" si="8"/>
        <v>8</v>
      </c>
      <c r="J158" s="18">
        <f t="shared" si="9"/>
        <v>412</v>
      </c>
    </row>
    <row r="159" spans="1:10" x14ac:dyDescent="0.2">
      <c r="A159" s="6">
        <v>158</v>
      </c>
      <c r="B159" s="24" t="s">
        <v>270</v>
      </c>
      <c r="C159" s="20" t="s">
        <v>405</v>
      </c>
      <c r="D159" s="21">
        <v>129.6</v>
      </c>
      <c r="E159" s="22" t="s">
        <v>406</v>
      </c>
      <c r="F159" s="22" t="s">
        <v>407</v>
      </c>
      <c r="G159" s="29">
        <v>129.6</v>
      </c>
      <c r="H159" s="6" t="s">
        <v>13</v>
      </c>
      <c r="I159" s="17">
        <f t="shared" si="8"/>
        <v>2</v>
      </c>
      <c r="J159" s="18">
        <f t="shared" si="9"/>
        <v>259.2</v>
      </c>
    </row>
    <row r="160" spans="1:10" x14ac:dyDescent="0.2">
      <c r="A160" s="6">
        <v>159</v>
      </c>
      <c r="B160" s="24" t="s">
        <v>271</v>
      </c>
      <c r="C160" s="20" t="s">
        <v>236</v>
      </c>
      <c r="D160" s="21">
        <v>241.97</v>
      </c>
      <c r="E160" s="22" t="s">
        <v>403</v>
      </c>
      <c r="F160" s="22" t="s">
        <v>408</v>
      </c>
      <c r="G160" s="29">
        <v>241.97</v>
      </c>
      <c r="H160" s="6" t="s">
        <v>13</v>
      </c>
      <c r="I160" s="17">
        <f t="shared" si="8"/>
        <v>5</v>
      </c>
      <c r="J160" s="18">
        <f t="shared" si="9"/>
        <v>1209.8499999999999</v>
      </c>
    </row>
    <row r="161" spans="1:10" x14ac:dyDescent="0.2">
      <c r="A161" s="6">
        <v>160</v>
      </c>
      <c r="B161" s="24" t="s">
        <v>272</v>
      </c>
      <c r="C161" s="20" t="s">
        <v>236</v>
      </c>
      <c r="D161" s="21">
        <v>18</v>
      </c>
      <c r="E161" s="22" t="s">
        <v>403</v>
      </c>
      <c r="F161" s="22" t="s">
        <v>408</v>
      </c>
      <c r="G161" s="29">
        <v>18</v>
      </c>
      <c r="H161" s="6" t="s">
        <v>13</v>
      </c>
      <c r="I161" s="17">
        <f t="shared" si="8"/>
        <v>5</v>
      </c>
      <c r="J161" s="18">
        <f t="shared" si="9"/>
        <v>90</v>
      </c>
    </row>
    <row r="162" spans="1:10" x14ac:dyDescent="0.2">
      <c r="A162" s="6">
        <v>161</v>
      </c>
      <c r="B162" s="24" t="s">
        <v>273</v>
      </c>
      <c r="C162" s="20" t="s">
        <v>236</v>
      </c>
      <c r="D162" s="21">
        <v>130</v>
      </c>
      <c r="E162" s="22" t="s">
        <v>403</v>
      </c>
      <c r="F162" s="22" t="s">
        <v>408</v>
      </c>
      <c r="G162" s="29">
        <v>130</v>
      </c>
      <c r="H162" s="6" t="s">
        <v>13</v>
      </c>
      <c r="I162" s="17">
        <f t="shared" si="8"/>
        <v>5</v>
      </c>
      <c r="J162" s="18">
        <f t="shared" si="9"/>
        <v>650</v>
      </c>
    </row>
    <row r="163" spans="1:10" x14ac:dyDescent="0.2">
      <c r="A163" s="6">
        <v>162</v>
      </c>
      <c r="B163" s="24" t="s">
        <v>274</v>
      </c>
      <c r="C163" s="20" t="s">
        <v>173</v>
      </c>
      <c r="D163" s="21">
        <v>836.84</v>
      </c>
      <c r="E163" s="22" t="s">
        <v>409</v>
      </c>
      <c r="F163" s="22" t="s">
        <v>408</v>
      </c>
      <c r="G163" s="29">
        <v>836.84</v>
      </c>
      <c r="H163" s="6" t="s">
        <v>13</v>
      </c>
      <c r="I163" s="17">
        <f t="shared" si="8"/>
        <v>15</v>
      </c>
      <c r="J163" s="18">
        <f t="shared" si="9"/>
        <v>12552.6</v>
      </c>
    </row>
    <row r="164" spans="1:10" x14ac:dyDescent="0.2">
      <c r="A164" s="6">
        <v>163</v>
      </c>
      <c r="B164" s="24" t="s">
        <v>275</v>
      </c>
      <c r="C164" s="20" t="s">
        <v>410</v>
      </c>
      <c r="D164" s="21">
        <v>1192.5</v>
      </c>
      <c r="E164" s="22" t="s">
        <v>411</v>
      </c>
      <c r="F164" s="22" t="s">
        <v>411</v>
      </c>
      <c r="G164" s="29">
        <v>1192.5</v>
      </c>
      <c r="H164" s="6" t="s">
        <v>13</v>
      </c>
      <c r="I164" s="17">
        <f t="shared" si="8"/>
        <v>0</v>
      </c>
      <c r="J164" s="18">
        <f t="shared" si="9"/>
        <v>0</v>
      </c>
    </row>
    <row r="165" spans="1:10" x14ac:dyDescent="0.2">
      <c r="A165" s="6">
        <v>164</v>
      </c>
      <c r="B165" s="24" t="s">
        <v>276</v>
      </c>
      <c r="C165" s="20" t="s">
        <v>412</v>
      </c>
      <c r="D165" s="21">
        <v>366</v>
      </c>
      <c r="E165" s="22" t="s">
        <v>411</v>
      </c>
      <c r="F165" s="22" t="s">
        <v>411</v>
      </c>
      <c r="G165" s="29">
        <v>306</v>
      </c>
      <c r="H165" s="6" t="s">
        <v>13</v>
      </c>
      <c r="I165" s="17">
        <f t="shared" si="8"/>
        <v>0</v>
      </c>
      <c r="J165" s="18">
        <f t="shared" si="9"/>
        <v>0</v>
      </c>
    </row>
    <row r="166" spans="1:10" x14ac:dyDescent="0.2">
      <c r="A166" s="6">
        <v>165</v>
      </c>
      <c r="B166" s="24" t="s">
        <v>277</v>
      </c>
      <c r="C166" s="20" t="s">
        <v>251</v>
      </c>
      <c r="D166" s="21">
        <v>900</v>
      </c>
      <c r="E166" s="22" t="s">
        <v>411</v>
      </c>
      <c r="F166" s="22" t="s">
        <v>411</v>
      </c>
      <c r="G166" s="29">
        <v>900</v>
      </c>
      <c r="H166" s="6" t="s">
        <v>13</v>
      </c>
      <c r="I166" s="17">
        <f t="shared" si="8"/>
        <v>0</v>
      </c>
      <c r="J166" s="18">
        <f t="shared" si="9"/>
        <v>0</v>
      </c>
    </row>
    <row r="167" spans="1:10" x14ac:dyDescent="0.2">
      <c r="A167" s="6">
        <v>166</v>
      </c>
      <c r="B167" s="24" t="s">
        <v>278</v>
      </c>
      <c r="C167" s="20" t="s">
        <v>397</v>
      </c>
      <c r="D167" s="21">
        <v>1504.25</v>
      </c>
      <c r="E167" s="22" t="s">
        <v>413</v>
      </c>
      <c r="F167" s="22" t="s">
        <v>414</v>
      </c>
      <c r="G167" s="29">
        <v>1504.25</v>
      </c>
      <c r="H167" s="6" t="s">
        <v>13</v>
      </c>
      <c r="I167" s="17">
        <f t="shared" si="8"/>
        <v>-7</v>
      </c>
      <c r="J167" s="18">
        <f t="shared" si="9"/>
        <v>-10529.75</v>
      </c>
    </row>
    <row r="168" spans="1:10" x14ac:dyDescent="0.2">
      <c r="A168" s="6">
        <v>167</v>
      </c>
      <c r="B168" s="24" t="s">
        <v>279</v>
      </c>
      <c r="C168" s="20" t="s">
        <v>407</v>
      </c>
      <c r="D168" s="21">
        <v>28014.75</v>
      </c>
      <c r="E168" s="22" t="s">
        <v>415</v>
      </c>
      <c r="F168" s="22" t="s">
        <v>415</v>
      </c>
      <c r="G168" s="29">
        <v>28014.75</v>
      </c>
      <c r="H168" s="6" t="s">
        <v>13</v>
      </c>
      <c r="I168" s="17">
        <f t="shared" si="8"/>
        <v>0</v>
      </c>
      <c r="J168" s="18">
        <f t="shared" si="9"/>
        <v>0</v>
      </c>
    </row>
    <row r="169" spans="1:10" x14ac:dyDescent="0.2">
      <c r="A169" s="6">
        <v>168</v>
      </c>
      <c r="B169" s="24" t="s">
        <v>280</v>
      </c>
      <c r="C169" s="20" t="s">
        <v>410</v>
      </c>
      <c r="D169" s="21">
        <v>466.5</v>
      </c>
      <c r="E169" s="22" t="s">
        <v>416</v>
      </c>
      <c r="F169" s="22" t="s">
        <v>416</v>
      </c>
      <c r="G169" s="29">
        <v>456.5</v>
      </c>
      <c r="H169" s="6" t="s">
        <v>13</v>
      </c>
      <c r="I169" s="17">
        <f t="shared" si="8"/>
        <v>0</v>
      </c>
      <c r="J169" s="18">
        <f t="shared" si="9"/>
        <v>0</v>
      </c>
    </row>
    <row r="170" spans="1:10" x14ac:dyDescent="0.2">
      <c r="A170" s="6">
        <v>169</v>
      </c>
      <c r="B170" s="24" t="s">
        <v>281</v>
      </c>
      <c r="C170" s="20" t="s">
        <v>417</v>
      </c>
      <c r="D170" s="21">
        <v>142.4</v>
      </c>
      <c r="E170" s="22" t="s">
        <v>418</v>
      </c>
      <c r="F170" s="22" t="s">
        <v>416</v>
      </c>
      <c r="G170" s="29">
        <v>142.4</v>
      </c>
      <c r="H170" s="6" t="s">
        <v>13</v>
      </c>
      <c r="I170" s="17">
        <f t="shared" si="8"/>
        <v>2</v>
      </c>
      <c r="J170" s="18">
        <f t="shared" si="9"/>
        <v>284.8</v>
      </c>
    </row>
    <row r="171" spans="1:10" x14ac:dyDescent="0.2">
      <c r="A171" s="6">
        <v>170</v>
      </c>
      <c r="B171" s="24" t="s">
        <v>282</v>
      </c>
      <c r="C171" s="20" t="s">
        <v>408</v>
      </c>
      <c r="D171" s="21">
        <v>1325</v>
      </c>
      <c r="E171" s="22" t="s">
        <v>419</v>
      </c>
      <c r="F171" s="22" t="s">
        <v>414</v>
      </c>
      <c r="G171" s="29">
        <v>1325</v>
      </c>
      <c r="H171" s="6" t="s">
        <v>13</v>
      </c>
      <c r="I171" s="17">
        <f t="shared" si="8"/>
        <v>-14</v>
      </c>
      <c r="J171" s="18">
        <f t="shared" si="9"/>
        <v>-18550</v>
      </c>
    </row>
    <row r="172" spans="1:10" x14ac:dyDescent="0.2">
      <c r="A172" s="6">
        <v>171</v>
      </c>
      <c r="B172" s="24" t="s">
        <v>283</v>
      </c>
      <c r="C172" s="20" t="s">
        <v>420</v>
      </c>
      <c r="D172" s="21">
        <v>355.81</v>
      </c>
      <c r="E172" s="22" t="s">
        <v>421</v>
      </c>
      <c r="F172" s="22" t="s">
        <v>421</v>
      </c>
      <c r="G172" s="29">
        <v>355.81</v>
      </c>
      <c r="H172" s="6" t="s">
        <v>13</v>
      </c>
      <c r="I172" s="17">
        <f t="shared" si="8"/>
        <v>0</v>
      </c>
      <c r="J172" s="18">
        <f t="shared" si="9"/>
        <v>0</v>
      </c>
    </row>
    <row r="173" spans="1:10" x14ac:dyDescent="0.2">
      <c r="A173" s="6">
        <v>172</v>
      </c>
      <c r="B173" s="24" t="s">
        <v>284</v>
      </c>
      <c r="C173" s="20" t="s">
        <v>397</v>
      </c>
      <c r="D173" s="21">
        <v>375.82</v>
      </c>
      <c r="E173" s="22" t="s">
        <v>422</v>
      </c>
      <c r="F173" s="22" t="s">
        <v>414</v>
      </c>
      <c r="G173" s="29">
        <v>375.82</v>
      </c>
      <c r="H173" s="6" t="s">
        <v>13</v>
      </c>
      <c r="I173" s="17">
        <f t="shared" si="8"/>
        <v>-11</v>
      </c>
      <c r="J173" s="18">
        <f t="shared" si="9"/>
        <v>-4134.0199999999995</v>
      </c>
    </row>
    <row r="174" spans="1:10" x14ac:dyDescent="0.2">
      <c r="A174" s="6">
        <v>173</v>
      </c>
      <c r="B174" s="24" t="s">
        <v>285</v>
      </c>
      <c r="C174" s="20" t="s">
        <v>397</v>
      </c>
      <c r="D174" s="21">
        <v>50</v>
      </c>
      <c r="E174" s="22" t="s">
        <v>422</v>
      </c>
      <c r="F174" s="22" t="s">
        <v>414</v>
      </c>
      <c r="G174" s="29">
        <v>50</v>
      </c>
      <c r="H174" s="6" t="s">
        <v>13</v>
      </c>
      <c r="I174" s="17">
        <f t="shared" si="8"/>
        <v>-11</v>
      </c>
      <c r="J174" s="18">
        <f t="shared" si="9"/>
        <v>-550</v>
      </c>
    </row>
    <row r="175" spans="1:10" x14ac:dyDescent="0.2">
      <c r="A175" s="6">
        <v>174</v>
      </c>
      <c r="B175" s="24" t="s">
        <v>286</v>
      </c>
      <c r="C175" s="20" t="s">
        <v>236</v>
      </c>
      <c r="D175" s="21">
        <v>122</v>
      </c>
      <c r="E175" s="22" t="s">
        <v>415</v>
      </c>
      <c r="F175" s="22" t="s">
        <v>414</v>
      </c>
      <c r="G175" s="29">
        <v>122</v>
      </c>
      <c r="H175" s="6" t="s">
        <v>13</v>
      </c>
      <c r="I175" s="17">
        <f t="shared" si="8"/>
        <v>7</v>
      </c>
      <c r="J175" s="18">
        <f t="shared" si="9"/>
        <v>854</v>
      </c>
    </row>
    <row r="176" spans="1:10" x14ac:dyDescent="0.2">
      <c r="A176" s="6">
        <v>175</v>
      </c>
      <c r="B176" s="24" t="s">
        <v>287</v>
      </c>
      <c r="C176" s="20" t="s">
        <v>173</v>
      </c>
      <c r="D176" s="21">
        <v>257.86</v>
      </c>
      <c r="E176" s="22" t="s">
        <v>416</v>
      </c>
      <c r="F176" s="22" t="s">
        <v>414</v>
      </c>
      <c r="G176" s="29">
        <v>257.86</v>
      </c>
      <c r="H176" s="6" t="s">
        <v>13</v>
      </c>
      <c r="I176" s="17">
        <f t="shared" si="8"/>
        <v>6</v>
      </c>
      <c r="J176" s="18">
        <f t="shared" si="9"/>
        <v>1547.16</v>
      </c>
    </row>
    <row r="177" spans="1:10" x14ac:dyDescent="0.2">
      <c r="A177" s="6">
        <v>176</v>
      </c>
      <c r="B177" s="24" t="s">
        <v>288</v>
      </c>
      <c r="C177" s="20" t="s">
        <v>236</v>
      </c>
      <c r="D177" s="21">
        <v>1928.84</v>
      </c>
      <c r="E177" s="22" t="s">
        <v>416</v>
      </c>
      <c r="F177" s="22" t="s">
        <v>414</v>
      </c>
      <c r="G177" s="29">
        <v>1928.84</v>
      </c>
      <c r="H177" s="6" t="s">
        <v>13</v>
      </c>
      <c r="I177" s="17">
        <f t="shared" si="8"/>
        <v>6</v>
      </c>
      <c r="J177" s="18">
        <f t="shared" si="9"/>
        <v>11573.039999999999</v>
      </c>
    </row>
    <row r="178" spans="1:10" x14ac:dyDescent="0.2">
      <c r="A178" s="6">
        <v>177</v>
      </c>
      <c r="B178" s="24" t="s">
        <v>289</v>
      </c>
      <c r="C178" s="20" t="s">
        <v>236</v>
      </c>
      <c r="D178" s="21">
        <v>946.04</v>
      </c>
      <c r="E178" s="22" t="s">
        <v>416</v>
      </c>
      <c r="F178" s="22" t="s">
        <v>414</v>
      </c>
      <c r="G178" s="29">
        <v>946.04</v>
      </c>
      <c r="H178" s="6" t="s">
        <v>13</v>
      </c>
      <c r="I178" s="17">
        <f t="shared" si="8"/>
        <v>6</v>
      </c>
      <c r="J178" s="18">
        <f t="shared" si="9"/>
        <v>5676.24</v>
      </c>
    </row>
    <row r="179" spans="1:10" x14ac:dyDescent="0.2">
      <c r="A179" s="6">
        <v>178</v>
      </c>
      <c r="B179" s="24" t="s">
        <v>290</v>
      </c>
      <c r="C179" s="20" t="s">
        <v>423</v>
      </c>
      <c r="D179" s="21">
        <v>159</v>
      </c>
      <c r="E179" s="22" t="s">
        <v>424</v>
      </c>
      <c r="F179" s="22" t="s">
        <v>413</v>
      </c>
      <c r="G179" s="29">
        <v>159</v>
      </c>
      <c r="H179" s="6" t="s">
        <v>13</v>
      </c>
      <c r="I179" s="17">
        <f t="shared" si="8"/>
        <v>2</v>
      </c>
      <c r="J179" s="18">
        <f t="shared" si="9"/>
        <v>318</v>
      </c>
    </row>
    <row r="180" spans="1:10" x14ac:dyDescent="0.2">
      <c r="A180" s="6">
        <v>179</v>
      </c>
      <c r="B180" s="24" t="s">
        <v>291</v>
      </c>
      <c r="C180" s="20" t="s">
        <v>425</v>
      </c>
      <c r="D180" s="21">
        <v>2433</v>
      </c>
      <c r="E180" s="22" t="s">
        <v>400</v>
      </c>
      <c r="F180" s="22" t="s">
        <v>413</v>
      </c>
      <c r="G180" s="29">
        <v>2433</v>
      </c>
      <c r="H180" s="6" t="s">
        <v>13</v>
      </c>
      <c r="I180" s="17">
        <f t="shared" si="8"/>
        <v>37</v>
      </c>
      <c r="J180" s="18">
        <f t="shared" si="9"/>
        <v>90021</v>
      </c>
    </row>
    <row r="181" spans="1:10" x14ac:dyDescent="0.2">
      <c r="A181" s="6">
        <v>180</v>
      </c>
      <c r="B181" s="24" t="s">
        <v>292</v>
      </c>
      <c r="C181" s="20" t="s">
        <v>397</v>
      </c>
      <c r="D181" s="21">
        <v>226.11</v>
      </c>
      <c r="E181" s="22" t="s">
        <v>216</v>
      </c>
      <c r="F181" s="22" t="s">
        <v>216</v>
      </c>
      <c r="G181" s="29">
        <v>226.11</v>
      </c>
      <c r="H181" s="6" t="s">
        <v>13</v>
      </c>
      <c r="I181" s="17">
        <f t="shared" si="8"/>
        <v>0</v>
      </c>
      <c r="J181" s="18">
        <f t="shared" si="9"/>
        <v>0</v>
      </c>
    </row>
    <row r="182" spans="1:10" x14ac:dyDescent="0.2">
      <c r="A182" s="6">
        <v>181</v>
      </c>
      <c r="B182" s="24" t="s">
        <v>293</v>
      </c>
      <c r="C182" s="20" t="s">
        <v>393</v>
      </c>
      <c r="D182" s="21">
        <v>7500</v>
      </c>
      <c r="E182" s="22" t="s">
        <v>426</v>
      </c>
      <c r="F182" s="22" t="s">
        <v>427</v>
      </c>
      <c r="G182" s="29">
        <v>7500</v>
      </c>
      <c r="H182" s="6" t="s">
        <v>13</v>
      </c>
      <c r="I182" s="17">
        <f t="shared" si="8"/>
        <v>33</v>
      </c>
      <c r="J182" s="18">
        <f t="shared" si="9"/>
        <v>247500</v>
      </c>
    </row>
    <row r="183" spans="1:10" x14ac:dyDescent="0.2">
      <c r="A183" s="6">
        <v>182</v>
      </c>
      <c r="B183" s="24" t="s">
        <v>294</v>
      </c>
      <c r="C183" s="20" t="s">
        <v>421</v>
      </c>
      <c r="D183" s="21">
        <v>500</v>
      </c>
      <c r="E183" s="22" t="s">
        <v>428</v>
      </c>
      <c r="F183" s="22" t="s">
        <v>427</v>
      </c>
      <c r="G183" s="29">
        <v>500</v>
      </c>
      <c r="H183" s="6" t="s">
        <v>13</v>
      </c>
      <c r="I183" s="17">
        <f t="shared" si="8"/>
        <v>-6</v>
      </c>
      <c r="J183" s="18">
        <f t="shared" si="9"/>
        <v>-3000</v>
      </c>
    </row>
    <row r="184" spans="1:10" x14ac:dyDescent="0.2">
      <c r="A184" s="6">
        <v>183</v>
      </c>
      <c r="B184" s="24" t="s">
        <v>295</v>
      </c>
      <c r="C184" s="20" t="s">
        <v>216</v>
      </c>
      <c r="D184" s="21">
        <v>690</v>
      </c>
      <c r="E184" s="22" t="s">
        <v>429</v>
      </c>
      <c r="F184" s="22" t="s">
        <v>430</v>
      </c>
      <c r="G184" s="29">
        <v>690</v>
      </c>
      <c r="H184" s="6" t="s">
        <v>13</v>
      </c>
      <c r="I184" s="17">
        <f t="shared" si="8"/>
        <v>-16</v>
      </c>
      <c r="J184" s="18">
        <f t="shared" si="9"/>
        <v>-11040</v>
      </c>
    </row>
    <row r="185" spans="1:10" x14ac:dyDescent="0.2">
      <c r="A185" s="6">
        <v>184</v>
      </c>
      <c r="B185" s="24" t="s">
        <v>296</v>
      </c>
      <c r="C185" s="20" t="s">
        <v>418</v>
      </c>
      <c r="D185" s="21">
        <v>137.6</v>
      </c>
      <c r="E185" s="22" t="s">
        <v>430</v>
      </c>
      <c r="F185" s="22" t="s">
        <v>431</v>
      </c>
      <c r="G185" s="29">
        <v>137.6</v>
      </c>
      <c r="H185" s="6" t="s">
        <v>13</v>
      </c>
      <c r="I185" s="17">
        <f t="shared" si="8"/>
        <v>4</v>
      </c>
      <c r="J185" s="18">
        <f t="shared" si="9"/>
        <v>550.4</v>
      </c>
    </row>
    <row r="186" spans="1:10" x14ac:dyDescent="0.2">
      <c r="A186" s="6">
        <v>185</v>
      </c>
      <c r="B186" s="24" t="s">
        <v>297</v>
      </c>
      <c r="C186" s="20" t="s">
        <v>413</v>
      </c>
      <c r="D186" s="21">
        <v>355.88</v>
      </c>
      <c r="E186" s="22" t="s">
        <v>429</v>
      </c>
      <c r="F186" s="22" t="s">
        <v>432</v>
      </c>
      <c r="G186" s="29">
        <v>355.88</v>
      </c>
      <c r="H186" s="6" t="s">
        <v>13</v>
      </c>
      <c r="I186" s="17">
        <f t="shared" si="8"/>
        <v>-9</v>
      </c>
      <c r="J186" s="18">
        <f t="shared" si="9"/>
        <v>-3202.92</v>
      </c>
    </row>
    <row r="187" spans="1:10" x14ac:dyDescent="0.2">
      <c r="A187" s="6">
        <v>186</v>
      </c>
      <c r="B187" s="24" t="s">
        <v>298</v>
      </c>
      <c r="C187" s="20" t="s">
        <v>403</v>
      </c>
      <c r="D187" s="21">
        <v>598</v>
      </c>
      <c r="E187" s="22">
        <v>45471</v>
      </c>
      <c r="F187" s="22" t="s">
        <v>432</v>
      </c>
      <c r="G187" s="29">
        <v>598</v>
      </c>
      <c r="H187" s="6" t="s">
        <v>13</v>
      </c>
      <c r="I187" s="17">
        <f t="shared" si="8"/>
        <v>-7</v>
      </c>
      <c r="J187" s="18">
        <f t="shared" si="9"/>
        <v>-4186</v>
      </c>
    </row>
    <row r="188" spans="1:10" x14ac:dyDescent="0.2">
      <c r="A188" s="6">
        <v>187</v>
      </c>
      <c r="B188" s="24" t="s">
        <v>299</v>
      </c>
      <c r="C188" s="20" t="s">
        <v>419</v>
      </c>
      <c r="D188" s="21">
        <v>271.38</v>
      </c>
      <c r="E188" s="22" t="s">
        <v>433</v>
      </c>
      <c r="F188" s="22" t="s">
        <v>434</v>
      </c>
      <c r="G188" s="29">
        <v>235.38</v>
      </c>
      <c r="H188" s="6" t="s">
        <v>13</v>
      </c>
      <c r="I188" s="17">
        <f t="shared" si="8"/>
        <v>-9</v>
      </c>
      <c r="J188" s="18">
        <f t="shared" si="9"/>
        <v>-2442.42</v>
      </c>
    </row>
    <row r="189" spans="1:10" x14ac:dyDescent="0.2">
      <c r="A189" s="6">
        <v>188</v>
      </c>
      <c r="B189" s="24" t="s">
        <v>300</v>
      </c>
      <c r="C189" s="20" t="s">
        <v>97</v>
      </c>
      <c r="D189" s="21">
        <v>260</v>
      </c>
      <c r="E189" s="22" t="s">
        <v>161</v>
      </c>
      <c r="F189" s="22" t="s">
        <v>435</v>
      </c>
      <c r="G189" s="29">
        <v>260</v>
      </c>
      <c r="H189" s="6" t="s">
        <v>13</v>
      </c>
      <c r="I189" s="17">
        <f t="shared" si="8"/>
        <v>123</v>
      </c>
      <c r="J189" s="18">
        <f t="shared" si="9"/>
        <v>31980</v>
      </c>
    </row>
    <row r="190" spans="1:10" x14ac:dyDescent="0.2">
      <c r="A190" s="6">
        <v>189</v>
      </c>
      <c r="B190" s="24" t="s">
        <v>301</v>
      </c>
      <c r="C190" s="20" t="s">
        <v>436</v>
      </c>
      <c r="D190" s="21">
        <v>29825</v>
      </c>
      <c r="E190" s="22" t="s">
        <v>437</v>
      </c>
      <c r="F190" s="22" t="s">
        <v>435</v>
      </c>
      <c r="G190" s="29">
        <v>29825</v>
      </c>
      <c r="H190" s="6" t="s">
        <v>13</v>
      </c>
      <c r="I190" s="17">
        <f t="shared" si="8"/>
        <v>-17</v>
      </c>
      <c r="J190" s="18">
        <f t="shared" si="9"/>
        <v>-507025</v>
      </c>
    </row>
    <row r="191" spans="1:10" x14ac:dyDescent="0.2">
      <c r="A191" s="6">
        <v>190</v>
      </c>
      <c r="B191" s="24" t="s">
        <v>302</v>
      </c>
      <c r="C191" s="20" t="s">
        <v>422</v>
      </c>
      <c r="D191" s="21">
        <v>882</v>
      </c>
      <c r="E191" s="22" t="s">
        <v>438</v>
      </c>
      <c r="F191" s="22" t="s">
        <v>438</v>
      </c>
      <c r="G191" s="29">
        <v>882</v>
      </c>
      <c r="H191" s="6" t="s">
        <v>13</v>
      </c>
      <c r="I191" s="17">
        <f t="shared" si="8"/>
        <v>0</v>
      </c>
      <c r="J191" s="18">
        <f t="shared" si="9"/>
        <v>0</v>
      </c>
    </row>
    <row r="192" spans="1:10" x14ac:dyDescent="0.2">
      <c r="A192" s="6">
        <v>191</v>
      </c>
      <c r="B192" s="24" t="s">
        <v>303</v>
      </c>
      <c r="C192" s="20" t="s">
        <v>419</v>
      </c>
      <c r="D192" s="21">
        <v>1218.05</v>
      </c>
      <c r="E192" s="22" t="s">
        <v>433</v>
      </c>
      <c r="F192" s="22" t="s">
        <v>434</v>
      </c>
      <c r="G192" s="29">
        <v>1026.05</v>
      </c>
      <c r="H192" s="6" t="s">
        <v>13</v>
      </c>
      <c r="I192" s="17">
        <f t="shared" si="8"/>
        <v>-9</v>
      </c>
      <c r="J192" s="18">
        <f t="shared" si="9"/>
        <v>-10962.449999999999</v>
      </c>
    </row>
    <row r="193" spans="1:10" x14ac:dyDescent="0.2">
      <c r="A193" s="6">
        <v>192</v>
      </c>
      <c r="B193" s="24" t="s">
        <v>304</v>
      </c>
      <c r="C193" s="20" t="s">
        <v>419</v>
      </c>
      <c r="D193" s="21">
        <v>4364.67</v>
      </c>
      <c r="E193" s="22" t="s">
        <v>433</v>
      </c>
      <c r="F193" s="22" t="s">
        <v>434</v>
      </c>
      <c r="G193" s="29">
        <v>3676.67</v>
      </c>
      <c r="H193" s="6" t="s">
        <v>13</v>
      </c>
      <c r="I193" s="17">
        <f t="shared" si="8"/>
        <v>-9</v>
      </c>
      <c r="J193" s="18">
        <f t="shared" si="9"/>
        <v>-39282.03</v>
      </c>
    </row>
    <row r="194" spans="1:10" x14ac:dyDescent="0.2">
      <c r="A194" s="6">
        <v>193</v>
      </c>
      <c r="B194" s="24" t="s">
        <v>305</v>
      </c>
      <c r="C194" s="20" t="s">
        <v>419</v>
      </c>
      <c r="D194" s="21">
        <v>664</v>
      </c>
      <c r="E194" s="22" t="s">
        <v>433</v>
      </c>
      <c r="F194" s="22" t="s">
        <v>434</v>
      </c>
      <c r="G194" s="29">
        <v>664</v>
      </c>
      <c r="H194" s="6" t="s">
        <v>13</v>
      </c>
      <c r="I194" s="17">
        <f t="shared" si="8"/>
        <v>-9</v>
      </c>
      <c r="J194" s="18">
        <f t="shared" si="9"/>
        <v>-5976</v>
      </c>
    </row>
    <row r="195" spans="1:10" x14ac:dyDescent="0.2">
      <c r="A195" s="6">
        <v>194</v>
      </c>
      <c r="B195" s="24" t="s">
        <v>306</v>
      </c>
      <c r="C195" s="20" t="s">
        <v>419</v>
      </c>
      <c r="D195" s="21">
        <v>43</v>
      </c>
      <c r="E195" s="22" t="s">
        <v>433</v>
      </c>
      <c r="F195" s="22" t="s">
        <v>434</v>
      </c>
      <c r="G195" s="29">
        <v>43</v>
      </c>
      <c r="H195" s="6" t="s">
        <v>13</v>
      </c>
      <c r="I195" s="17">
        <f t="shared" si="8"/>
        <v>-9</v>
      </c>
      <c r="J195" s="18">
        <f t="shared" si="9"/>
        <v>-387</v>
      </c>
    </row>
    <row r="196" spans="1:10" x14ac:dyDescent="0.2">
      <c r="A196" s="6">
        <v>195</v>
      </c>
      <c r="B196" s="24" t="s">
        <v>307</v>
      </c>
      <c r="C196" s="20" t="s">
        <v>62</v>
      </c>
      <c r="D196" s="21">
        <v>6045</v>
      </c>
      <c r="E196" s="22">
        <v>45466</v>
      </c>
      <c r="F196" s="22" t="s">
        <v>435</v>
      </c>
      <c r="G196" s="29">
        <v>6045</v>
      </c>
      <c r="H196" s="6" t="s">
        <v>13</v>
      </c>
      <c r="I196" s="17">
        <f t="shared" si="8"/>
        <v>2</v>
      </c>
      <c r="J196" s="18">
        <f t="shared" si="9"/>
        <v>12090</v>
      </c>
    </row>
    <row r="197" spans="1:10" x14ac:dyDescent="0.2">
      <c r="A197" s="6">
        <v>196</v>
      </c>
      <c r="B197" s="24" t="s">
        <v>308</v>
      </c>
      <c r="C197" s="20" t="s">
        <v>419</v>
      </c>
      <c r="D197" s="21">
        <v>9748.2999999999993</v>
      </c>
      <c r="E197" s="22" t="s">
        <v>433</v>
      </c>
      <c r="F197" s="22" t="s">
        <v>434</v>
      </c>
      <c r="G197" s="29">
        <v>8211.68</v>
      </c>
      <c r="H197" s="6" t="s">
        <v>13</v>
      </c>
      <c r="I197" s="17">
        <f t="shared" si="8"/>
        <v>-9</v>
      </c>
      <c r="J197" s="18">
        <f t="shared" si="9"/>
        <v>-87734.7</v>
      </c>
    </row>
    <row r="198" spans="1:10" x14ac:dyDescent="0.2">
      <c r="A198" s="6">
        <v>197</v>
      </c>
      <c r="B198" s="24" t="s">
        <v>309</v>
      </c>
      <c r="C198" s="20" t="s">
        <v>439</v>
      </c>
      <c r="D198" s="21">
        <v>528.19000000000005</v>
      </c>
      <c r="E198" s="22" t="s">
        <v>438</v>
      </c>
      <c r="F198" s="22" t="s">
        <v>438</v>
      </c>
      <c r="G198" s="29">
        <v>528.19000000000005</v>
      </c>
      <c r="H198" s="6" t="s">
        <v>13</v>
      </c>
      <c r="I198" s="17">
        <f t="shared" si="8"/>
        <v>0</v>
      </c>
      <c r="J198" s="18">
        <f t="shared" si="9"/>
        <v>0</v>
      </c>
    </row>
    <row r="199" spans="1:10" x14ac:dyDescent="0.2">
      <c r="A199" s="6">
        <v>198</v>
      </c>
      <c r="B199" s="24" t="s">
        <v>310</v>
      </c>
      <c r="C199" s="20" t="s">
        <v>428</v>
      </c>
      <c r="D199" s="21">
        <v>1085.54</v>
      </c>
      <c r="E199" s="22" t="s">
        <v>440</v>
      </c>
      <c r="F199" s="22" t="s">
        <v>434</v>
      </c>
      <c r="G199" s="29">
        <v>941.54</v>
      </c>
      <c r="H199" s="6" t="s">
        <v>13</v>
      </c>
      <c r="I199" s="17">
        <f t="shared" si="8"/>
        <v>-16</v>
      </c>
      <c r="J199" s="18">
        <f t="shared" si="9"/>
        <v>-17368.64</v>
      </c>
    </row>
    <row r="200" spans="1:10" x14ac:dyDescent="0.2">
      <c r="A200" s="6">
        <v>199</v>
      </c>
      <c r="B200" s="24" t="s">
        <v>311</v>
      </c>
      <c r="C200" s="20" t="s">
        <v>428</v>
      </c>
      <c r="D200" s="21">
        <v>3349.63</v>
      </c>
      <c r="E200" s="22" t="s">
        <v>440</v>
      </c>
      <c r="F200" s="22" t="s">
        <v>434</v>
      </c>
      <c r="G200" s="29">
        <v>2821.63</v>
      </c>
      <c r="H200" s="6" t="s">
        <v>13</v>
      </c>
      <c r="I200" s="17">
        <f t="shared" si="8"/>
        <v>-16</v>
      </c>
      <c r="J200" s="18">
        <f t="shared" si="9"/>
        <v>-53594.080000000002</v>
      </c>
    </row>
    <row r="201" spans="1:10" x14ac:dyDescent="0.2">
      <c r="A201" s="6">
        <v>200</v>
      </c>
      <c r="B201" s="24" t="s">
        <v>312</v>
      </c>
      <c r="C201" s="20" t="s">
        <v>428</v>
      </c>
      <c r="D201" s="21">
        <v>1141.92</v>
      </c>
      <c r="E201" s="22" t="s">
        <v>440</v>
      </c>
      <c r="F201" s="22" t="s">
        <v>434</v>
      </c>
      <c r="G201" s="29">
        <v>961.92</v>
      </c>
      <c r="H201" s="6" t="s">
        <v>13</v>
      </c>
      <c r="I201" s="17">
        <f t="shared" si="8"/>
        <v>-16</v>
      </c>
      <c r="J201" s="18">
        <f t="shared" si="9"/>
        <v>-18270.72</v>
      </c>
    </row>
    <row r="202" spans="1:10" x14ac:dyDescent="0.2">
      <c r="A202" s="6">
        <v>201</v>
      </c>
      <c r="B202" s="24" t="s">
        <v>313</v>
      </c>
      <c r="C202" s="20" t="s">
        <v>428</v>
      </c>
      <c r="D202" s="21">
        <v>11457.26</v>
      </c>
      <c r="E202" s="22" t="s">
        <v>440</v>
      </c>
      <c r="F202" s="22" t="s">
        <v>434</v>
      </c>
      <c r="G202" s="29">
        <v>9651.26</v>
      </c>
      <c r="H202" s="6" t="s">
        <v>13</v>
      </c>
      <c r="I202" s="17">
        <f t="shared" si="8"/>
        <v>-16</v>
      </c>
      <c r="J202" s="18">
        <f t="shared" si="9"/>
        <v>-183316.16</v>
      </c>
    </row>
    <row r="203" spans="1:10" x14ac:dyDescent="0.2">
      <c r="A203" s="6">
        <v>202</v>
      </c>
      <c r="B203" s="24" t="s">
        <v>314</v>
      </c>
      <c r="C203" s="20" t="s">
        <v>428</v>
      </c>
      <c r="D203" s="21">
        <v>6142</v>
      </c>
      <c r="E203" s="22" t="s">
        <v>440</v>
      </c>
      <c r="F203" s="22" t="s">
        <v>434</v>
      </c>
      <c r="G203" s="29">
        <v>6142</v>
      </c>
      <c r="H203" s="6" t="s">
        <v>13</v>
      </c>
      <c r="I203" s="17">
        <f t="shared" si="8"/>
        <v>-16</v>
      </c>
      <c r="J203" s="18">
        <f t="shared" si="9"/>
        <v>-98272</v>
      </c>
    </row>
    <row r="204" spans="1:10" x14ac:dyDescent="0.2">
      <c r="A204" s="6">
        <v>203</v>
      </c>
      <c r="B204" s="24" t="s">
        <v>315</v>
      </c>
      <c r="C204" s="20" t="s">
        <v>428</v>
      </c>
      <c r="D204" s="21">
        <v>317.2</v>
      </c>
      <c r="E204" s="22" t="s">
        <v>440</v>
      </c>
      <c r="F204" s="22" t="s">
        <v>434</v>
      </c>
      <c r="G204" s="29">
        <v>267.2</v>
      </c>
      <c r="H204" s="6" t="s">
        <v>13</v>
      </c>
      <c r="I204" s="17">
        <f t="shared" si="8"/>
        <v>-16</v>
      </c>
      <c r="J204" s="18">
        <f t="shared" si="9"/>
        <v>-5075.2</v>
      </c>
    </row>
    <row r="205" spans="1:10" x14ac:dyDescent="0.2">
      <c r="A205" s="6">
        <v>204</v>
      </c>
      <c r="B205" s="24" t="s">
        <v>316</v>
      </c>
      <c r="C205" s="20" t="s">
        <v>428</v>
      </c>
      <c r="D205" s="21">
        <v>1141.92</v>
      </c>
      <c r="E205" s="22" t="s">
        <v>440</v>
      </c>
      <c r="F205" s="22" t="s">
        <v>434</v>
      </c>
      <c r="G205" s="29">
        <v>961.92</v>
      </c>
      <c r="H205" s="6" t="s">
        <v>13</v>
      </c>
      <c r="I205" s="17">
        <f t="shared" si="8"/>
        <v>-16</v>
      </c>
      <c r="J205" s="18">
        <f t="shared" si="9"/>
        <v>-18270.72</v>
      </c>
    </row>
    <row r="206" spans="1:10" x14ac:dyDescent="0.2">
      <c r="A206" s="6">
        <v>205</v>
      </c>
      <c r="B206" s="24" t="s">
        <v>317</v>
      </c>
      <c r="C206" s="20" t="s">
        <v>428</v>
      </c>
      <c r="D206" s="21">
        <v>516</v>
      </c>
      <c r="E206" s="22" t="s">
        <v>440</v>
      </c>
      <c r="F206" s="22" t="s">
        <v>434</v>
      </c>
      <c r="G206" s="29">
        <v>516</v>
      </c>
      <c r="H206" s="6" t="s">
        <v>13</v>
      </c>
      <c r="I206" s="17">
        <f t="shared" si="8"/>
        <v>-16</v>
      </c>
      <c r="J206" s="18">
        <f t="shared" si="9"/>
        <v>-8256</v>
      </c>
    </row>
    <row r="207" spans="1:10" x14ac:dyDescent="0.2">
      <c r="A207" s="6">
        <v>206</v>
      </c>
      <c r="B207" s="24" t="s">
        <v>318</v>
      </c>
      <c r="C207" s="20" t="s">
        <v>441</v>
      </c>
      <c r="D207" s="21">
        <v>690</v>
      </c>
      <c r="E207" s="22" t="s">
        <v>438</v>
      </c>
      <c r="F207" s="22" t="s">
        <v>438</v>
      </c>
      <c r="G207" s="29">
        <v>690</v>
      </c>
      <c r="H207" s="6" t="s">
        <v>13</v>
      </c>
      <c r="I207" s="17">
        <f t="shared" si="8"/>
        <v>0</v>
      </c>
      <c r="J207" s="18">
        <f t="shared" si="9"/>
        <v>0</v>
      </c>
    </row>
    <row r="208" spans="1:10" x14ac:dyDescent="0.2">
      <c r="A208" s="6">
        <v>207</v>
      </c>
      <c r="B208" s="24" t="s">
        <v>319</v>
      </c>
      <c r="C208" s="20" t="s">
        <v>413</v>
      </c>
      <c r="D208" s="21">
        <v>195</v>
      </c>
      <c r="E208" s="22" t="s">
        <v>429</v>
      </c>
      <c r="F208" s="22" t="s">
        <v>434</v>
      </c>
      <c r="G208" s="29">
        <v>195</v>
      </c>
      <c r="H208" s="6" t="s">
        <v>13</v>
      </c>
      <c r="I208" s="17">
        <f t="shared" si="8"/>
        <v>-3</v>
      </c>
      <c r="J208" s="18">
        <f t="shared" si="9"/>
        <v>-585</v>
      </c>
    </row>
    <row r="209" spans="1:10" x14ac:dyDescent="0.2">
      <c r="A209" s="6">
        <v>208</v>
      </c>
      <c r="B209" s="24" t="s">
        <v>320</v>
      </c>
      <c r="C209" s="20" t="s">
        <v>397</v>
      </c>
      <c r="D209" s="21">
        <v>197</v>
      </c>
      <c r="E209" s="22" t="s">
        <v>442</v>
      </c>
      <c r="F209" s="22" t="s">
        <v>434</v>
      </c>
      <c r="G209" s="29">
        <v>197</v>
      </c>
      <c r="H209" s="6" t="s">
        <v>13</v>
      </c>
      <c r="I209" s="17">
        <f t="shared" ref="I209:I272" si="10">F209-E209</f>
        <v>4</v>
      </c>
      <c r="J209" s="18">
        <f t="shared" ref="J209:J272" si="11">I209*D209</f>
        <v>788</v>
      </c>
    </row>
    <row r="210" spans="1:10" x14ac:dyDescent="0.2">
      <c r="A210" s="6">
        <v>209</v>
      </c>
      <c r="B210" s="24" t="s">
        <v>321</v>
      </c>
      <c r="C210" s="20" t="s">
        <v>397</v>
      </c>
      <c r="D210" s="21">
        <v>132.21</v>
      </c>
      <c r="E210" s="22" t="s">
        <v>443</v>
      </c>
      <c r="F210" s="22" t="s">
        <v>434</v>
      </c>
      <c r="G210" s="29">
        <v>132.21</v>
      </c>
      <c r="H210" s="6" t="s">
        <v>13</v>
      </c>
      <c r="I210" s="17">
        <f t="shared" si="10"/>
        <v>1</v>
      </c>
      <c r="J210" s="18">
        <f t="shared" si="11"/>
        <v>132.21</v>
      </c>
    </row>
    <row r="211" spans="1:10" x14ac:dyDescent="0.2">
      <c r="A211" s="6">
        <v>210</v>
      </c>
      <c r="B211" s="24" t="s">
        <v>322</v>
      </c>
      <c r="C211" s="20" t="s">
        <v>216</v>
      </c>
      <c r="D211" s="21">
        <v>654.54999999999995</v>
      </c>
      <c r="E211" s="22" t="s">
        <v>438</v>
      </c>
      <c r="F211" s="22" t="s">
        <v>438</v>
      </c>
      <c r="G211" s="29">
        <v>654.54999999999995</v>
      </c>
      <c r="H211" s="6" t="s">
        <v>13</v>
      </c>
      <c r="I211" s="17">
        <f t="shared" si="10"/>
        <v>0</v>
      </c>
      <c r="J211" s="18">
        <f t="shared" si="11"/>
        <v>0</v>
      </c>
    </row>
    <row r="212" spans="1:10" x14ac:dyDescent="0.2">
      <c r="A212" s="6">
        <v>211</v>
      </c>
      <c r="B212" s="24" t="s">
        <v>323</v>
      </c>
      <c r="C212" s="20" t="s">
        <v>444</v>
      </c>
      <c r="D212" s="21">
        <v>300</v>
      </c>
      <c r="E212" s="22">
        <v>45461</v>
      </c>
      <c r="F212" s="22" t="s">
        <v>432</v>
      </c>
      <c r="G212" s="29">
        <v>300</v>
      </c>
      <c r="H212" s="6" t="s">
        <v>13</v>
      </c>
      <c r="I212" s="17">
        <f t="shared" si="10"/>
        <v>3</v>
      </c>
      <c r="J212" s="18">
        <f t="shared" si="11"/>
        <v>900</v>
      </c>
    </row>
    <row r="213" spans="1:10" x14ac:dyDescent="0.2">
      <c r="A213" s="6">
        <v>212</v>
      </c>
      <c r="B213" s="24" t="s">
        <v>324</v>
      </c>
      <c r="C213" s="20" t="s">
        <v>235</v>
      </c>
      <c r="D213" s="21">
        <v>263.56</v>
      </c>
      <c r="E213" s="22" t="s">
        <v>228</v>
      </c>
      <c r="F213" s="22" t="s">
        <v>232</v>
      </c>
      <c r="G213" s="29">
        <v>243.96</v>
      </c>
      <c r="H213" s="6" t="s">
        <v>13</v>
      </c>
      <c r="I213" s="17">
        <f t="shared" si="10"/>
        <v>3</v>
      </c>
      <c r="J213" s="18">
        <f t="shared" si="11"/>
        <v>790.68000000000006</v>
      </c>
    </row>
    <row r="214" spans="1:10" x14ac:dyDescent="0.2">
      <c r="A214" s="6">
        <v>213</v>
      </c>
      <c r="B214" s="24" t="s">
        <v>325</v>
      </c>
      <c r="C214" s="20" t="s">
        <v>173</v>
      </c>
      <c r="D214" s="21">
        <v>3555.6</v>
      </c>
      <c r="E214" s="22" t="s">
        <v>396</v>
      </c>
      <c r="F214" s="22" t="s">
        <v>232</v>
      </c>
      <c r="G214" s="29">
        <v>3555.6</v>
      </c>
      <c r="H214" s="6" t="s">
        <v>13</v>
      </c>
      <c r="I214" s="17">
        <f t="shared" si="10"/>
        <v>2</v>
      </c>
      <c r="J214" s="18">
        <f t="shared" si="11"/>
        <v>7111.2</v>
      </c>
    </row>
    <row r="215" spans="1:10" x14ac:dyDescent="0.2">
      <c r="A215" s="6">
        <v>214</v>
      </c>
      <c r="B215" s="24" t="s">
        <v>326</v>
      </c>
      <c r="C215" s="20" t="s">
        <v>173</v>
      </c>
      <c r="D215" s="21">
        <v>543.59</v>
      </c>
      <c r="E215" s="22" t="s">
        <v>394</v>
      </c>
      <c r="F215" s="22" t="s">
        <v>232</v>
      </c>
      <c r="G215" s="29">
        <v>543.59</v>
      </c>
      <c r="H215" s="6" t="s">
        <v>13</v>
      </c>
      <c r="I215" s="17">
        <f t="shared" si="10"/>
        <v>-22</v>
      </c>
      <c r="J215" s="18">
        <f t="shared" si="11"/>
        <v>-11958.980000000001</v>
      </c>
    </row>
    <row r="216" spans="1:10" x14ac:dyDescent="0.2">
      <c r="A216" s="6">
        <v>215</v>
      </c>
      <c r="B216" s="24" t="s">
        <v>253</v>
      </c>
      <c r="C216" s="20" t="s">
        <v>214</v>
      </c>
      <c r="D216" s="21">
        <v>31.85</v>
      </c>
      <c r="E216" s="22" t="s">
        <v>251</v>
      </c>
      <c r="F216" s="22" t="s">
        <v>252</v>
      </c>
      <c r="G216" s="29">
        <v>31.85</v>
      </c>
      <c r="H216" s="6" t="s">
        <v>13</v>
      </c>
      <c r="I216" s="17">
        <f t="shared" si="10"/>
        <v>-1</v>
      </c>
      <c r="J216" s="18">
        <f t="shared" si="11"/>
        <v>-31.85</v>
      </c>
    </row>
    <row r="217" spans="1:10" x14ac:dyDescent="0.2">
      <c r="A217" s="6">
        <v>216</v>
      </c>
      <c r="B217" s="24" t="s">
        <v>327</v>
      </c>
      <c r="C217" s="20" t="s">
        <v>173</v>
      </c>
      <c r="D217" s="21">
        <v>243.13</v>
      </c>
      <c r="E217" s="22" t="s">
        <v>236</v>
      </c>
      <c r="F217" s="22" t="s">
        <v>445</v>
      </c>
      <c r="G217" s="29">
        <v>243.13</v>
      </c>
      <c r="H217" s="6" t="s">
        <v>13</v>
      </c>
      <c r="I217" s="17">
        <f t="shared" si="10"/>
        <v>3</v>
      </c>
      <c r="J217" s="18">
        <f t="shared" si="11"/>
        <v>729.39</v>
      </c>
    </row>
    <row r="218" spans="1:10" x14ac:dyDescent="0.2">
      <c r="A218" s="6">
        <v>217</v>
      </c>
      <c r="B218" s="24" t="s">
        <v>328</v>
      </c>
      <c r="C218" s="20" t="s">
        <v>241</v>
      </c>
      <c r="D218" s="21">
        <v>337</v>
      </c>
      <c r="E218" s="22" t="s">
        <v>409</v>
      </c>
      <c r="F218" s="22" t="s">
        <v>395</v>
      </c>
      <c r="G218" s="29">
        <v>337</v>
      </c>
      <c r="H218" s="6" t="s">
        <v>13</v>
      </c>
      <c r="I218" s="17">
        <f t="shared" si="10"/>
        <v>2</v>
      </c>
      <c r="J218" s="18">
        <f t="shared" si="11"/>
        <v>674</v>
      </c>
    </row>
    <row r="219" spans="1:10" x14ac:dyDescent="0.2">
      <c r="A219" s="6">
        <v>218</v>
      </c>
      <c r="B219" s="24" t="s">
        <v>329</v>
      </c>
      <c r="C219" s="20" t="s">
        <v>237</v>
      </c>
      <c r="D219" s="21">
        <v>657.26</v>
      </c>
      <c r="E219" s="22" t="s">
        <v>423</v>
      </c>
      <c r="F219" s="22" t="s">
        <v>423</v>
      </c>
      <c r="G219" s="29">
        <v>657.26</v>
      </c>
      <c r="H219" s="6" t="s">
        <v>13</v>
      </c>
      <c r="I219" s="17">
        <f t="shared" si="10"/>
        <v>0</v>
      </c>
      <c r="J219" s="18">
        <f t="shared" si="11"/>
        <v>0</v>
      </c>
    </row>
    <row r="220" spans="1:10" x14ac:dyDescent="0.2">
      <c r="A220" s="6">
        <v>219</v>
      </c>
      <c r="B220" s="24" t="s">
        <v>330</v>
      </c>
      <c r="C220" s="20" t="s">
        <v>236</v>
      </c>
      <c r="D220" s="21">
        <v>67.5</v>
      </c>
      <c r="E220" s="22" t="s">
        <v>397</v>
      </c>
      <c r="F220" s="22" t="s">
        <v>403</v>
      </c>
      <c r="G220" s="29">
        <v>67.5</v>
      </c>
      <c r="H220" s="6" t="s">
        <v>13</v>
      </c>
      <c r="I220" s="17">
        <f t="shared" si="10"/>
        <v>2</v>
      </c>
      <c r="J220" s="18">
        <f t="shared" si="11"/>
        <v>135</v>
      </c>
    </row>
    <row r="221" spans="1:10" x14ac:dyDescent="0.2">
      <c r="A221" s="6">
        <v>220</v>
      </c>
      <c r="B221" s="24" t="s">
        <v>331</v>
      </c>
      <c r="C221" s="20" t="s">
        <v>236</v>
      </c>
      <c r="D221" s="21">
        <v>50</v>
      </c>
      <c r="E221" s="22" t="s">
        <v>403</v>
      </c>
      <c r="F221" s="22" t="s">
        <v>408</v>
      </c>
      <c r="G221" s="29">
        <v>50</v>
      </c>
      <c r="H221" s="6" t="s">
        <v>13</v>
      </c>
      <c r="I221" s="17">
        <f t="shared" si="10"/>
        <v>5</v>
      </c>
      <c r="J221" s="18">
        <f t="shared" si="11"/>
        <v>250</v>
      </c>
    </row>
    <row r="222" spans="1:10" x14ac:dyDescent="0.2">
      <c r="A222" s="6">
        <v>221</v>
      </c>
      <c r="B222" s="24" t="s">
        <v>332</v>
      </c>
      <c r="C222" s="20" t="s">
        <v>236</v>
      </c>
      <c r="D222" s="21">
        <v>1736.83</v>
      </c>
      <c r="E222" s="22" t="s">
        <v>403</v>
      </c>
      <c r="F222" s="22" t="s">
        <v>408</v>
      </c>
      <c r="G222" s="29">
        <v>1736.83</v>
      </c>
      <c r="H222" s="6" t="s">
        <v>13</v>
      </c>
      <c r="I222" s="17">
        <f t="shared" si="10"/>
        <v>5</v>
      </c>
      <c r="J222" s="18">
        <f t="shared" si="11"/>
        <v>8684.15</v>
      </c>
    </row>
    <row r="223" spans="1:10" x14ac:dyDescent="0.2">
      <c r="A223" s="6">
        <v>222</v>
      </c>
      <c r="B223" s="24" t="s">
        <v>333</v>
      </c>
      <c r="C223" s="20" t="s">
        <v>402</v>
      </c>
      <c r="D223" s="21">
        <v>1459.12</v>
      </c>
      <c r="E223" s="22" t="s">
        <v>446</v>
      </c>
      <c r="F223" s="22" t="s">
        <v>446</v>
      </c>
      <c r="G223" s="29">
        <v>1229.1199999999999</v>
      </c>
      <c r="H223" s="6" t="s">
        <v>13</v>
      </c>
      <c r="I223" s="17">
        <f t="shared" si="10"/>
        <v>0</v>
      </c>
      <c r="J223" s="18">
        <f t="shared" si="11"/>
        <v>0</v>
      </c>
    </row>
    <row r="224" spans="1:10" x14ac:dyDescent="0.2">
      <c r="A224" s="6">
        <v>223</v>
      </c>
      <c r="B224" s="24" t="s">
        <v>334</v>
      </c>
      <c r="C224" s="20" t="s">
        <v>396</v>
      </c>
      <c r="D224" s="21">
        <v>610</v>
      </c>
      <c r="E224" s="22" t="s">
        <v>411</v>
      </c>
      <c r="F224" s="22" t="s">
        <v>411</v>
      </c>
      <c r="G224" s="29">
        <v>510</v>
      </c>
      <c r="H224" s="6" t="s">
        <v>13</v>
      </c>
      <c r="I224" s="17">
        <f t="shared" si="10"/>
        <v>0</v>
      </c>
      <c r="J224" s="18">
        <f t="shared" si="11"/>
        <v>0</v>
      </c>
    </row>
    <row r="225" spans="1:10" x14ac:dyDescent="0.2">
      <c r="A225" s="6">
        <v>224</v>
      </c>
      <c r="B225" s="24" t="s">
        <v>335</v>
      </c>
      <c r="C225" s="20" t="s">
        <v>412</v>
      </c>
      <c r="D225" s="21">
        <v>464</v>
      </c>
      <c r="E225" s="22" t="s">
        <v>412</v>
      </c>
      <c r="F225" s="22" t="s">
        <v>411</v>
      </c>
      <c r="G225" s="29">
        <v>464</v>
      </c>
      <c r="H225" s="6" t="s">
        <v>13</v>
      </c>
      <c r="I225" s="17">
        <f t="shared" si="10"/>
        <v>4</v>
      </c>
      <c r="J225" s="18">
        <f t="shared" si="11"/>
        <v>1856</v>
      </c>
    </row>
    <row r="226" spans="1:10" x14ac:dyDescent="0.2">
      <c r="A226" s="6">
        <v>225</v>
      </c>
      <c r="B226" s="24" t="s">
        <v>336</v>
      </c>
      <c r="C226" s="20" t="s">
        <v>409</v>
      </c>
      <c r="D226" s="21">
        <v>133.46</v>
      </c>
      <c r="E226" s="22" t="s">
        <v>447</v>
      </c>
      <c r="F226" s="22" t="s">
        <v>416</v>
      </c>
      <c r="G226" s="29">
        <v>133.46</v>
      </c>
      <c r="H226" s="6" t="s">
        <v>13</v>
      </c>
      <c r="I226" s="17">
        <f t="shared" si="10"/>
        <v>-3</v>
      </c>
      <c r="J226" s="18">
        <f t="shared" si="11"/>
        <v>-400.38</v>
      </c>
    </row>
    <row r="227" spans="1:10" x14ac:dyDescent="0.2">
      <c r="A227" s="6">
        <v>226</v>
      </c>
      <c r="B227" s="24" t="s">
        <v>337</v>
      </c>
      <c r="C227" s="20" t="s">
        <v>252</v>
      </c>
      <c r="D227" s="21">
        <v>1249.8800000000001</v>
      </c>
      <c r="E227" s="22" t="s">
        <v>448</v>
      </c>
      <c r="F227" s="22" t="s">
        <v>421</v>
      </c>
      <c r="G227" s="29">
        <v>1249.8800000000001</v>
      </c>
      <c r="H227" s="6" t="s">
        <v>13</v>
      </c>
      <c r="I227" s="17">
        <f t="shared" si="10"/>
        <v>4</v>
      </c>
      <c r="J227" s="18">
        <f t="shared" si="11"/>
        <v>4999.5200000000004</v>
      </c>
    </row>
    <row r="228" spans="1:10" x14ac:dyDescent="0.2">
      <c r="A228" s="6">
        <v>227</v>
      </c>
      <c r="B228" s="24" t="s">
        <v>338</v>
      </c>
      <c r="C228" s="20" t="s">
        <v>397</v>
      </c>
      <c r="D228" s="21">
        <v>763.64</v>
      </c>
      <c r="E228" s="22" t="s">
        <v>424</v>
      </c>
      <c r="F228" s="22" t="s">
        <v>424</v>
      </c>
      <c r="G228" s="29">
        <v>763.64</v>
      </c>
      <c r="H228" s="6" t="s">
        <v>13</v>
      </c>
      <c r="I228" s="17">
        <f t="shared" si="10"/>
        <v>0</v>
      </c>
      <c r="J228" s="18">
        <f t="shared" si="11"/>
        <v>0</v>
      </c>
    </row>
    <row r="229" spans="1:10" x14ac:dyDescent="0.2">
      <c r="A229" s="6">
        <v>228</v>
      </c>
      <c r="B229" s="24" t="s">
        <v>339</v>
      </c>
      <c r="C229" s="20" t="s">
        <v>397</v>
      </c>
      <c r="D229" s="21">
        <v>4917.68</v>
      </c>
      <c r="E229" s="22" t="s">
        <v>422</v>
      </c>
      <c r="F229" s="22" t="s">
        <v>414</v>
      </c>
      <c r="G229" s="29">
        <v>4917.68</v>
      </c>
      <c r="H229" s="6" t="s">
        <v>13</v>
      </c>
      <c r="I229" s="17">
        <f t="shared" si="10"/>
        <v>-11</v>
      </c>
      <c r="J229" s="18">
        <f t="shared" si="11"/>
        <v>-54094.48</v>
      </c>
    </row>
    <row r="230" spans="1:10" x14ac:dyDescent="0.2">
      <c r="A230" s="6">
        <v>229</v>
      </c>
      <c r="B230" s="24" t="s">
        <v>340</v>
      </c>
      <c r="C230" s="20" t="s">
        <v>446</v>
      </c>
      <c r="D230" s="21">
        <v>465.57</v>
      </c>
      <c r="E230" s="22" t="s">
        <v>424</v>
      </c>
      <c r="F230" s="22" t="s">
        <v>424</v>
      </c>
      <c r="G230" s="29">
        <v>465.57</v>
      </c>
      <c r="H230" s="6" t="s">
        <v>13</v>
      </c>
      <c r="I230" s="17">
        <f t="shared" si="10"/>
        <v>0</v>
      </c>
      <c r="J230" s="18">
        <f t="shared" si="11"/>
        <v>0</v>
      </c>
    </row>
    <row r="231" spans="1:10" x14ac:dyDescent="0.2">
      <c r="A231" s="6">
        <v>230</v>
      </c>
      <c r="B231" s="24" t="s">
        <v>341</v>
      </c>
      <c r="C231" s="20" t="s">
        <v>449</v>
      </c>
      <c r="D231" s="21">
        <v>9</v>
      </c>
      <c r="E231" s="22" t="s">
        <v>450</v>
      </c>
      <c r="F231" s="22" t="s">
        <v>413</v>
      </c>
      <c r="G231" s="29">
        <v>9</v>
      </c>
      <c r="H231" s="6" t="s">
        <v>13</v>
      </c>
      <c r="I231" s="17">
        <f t="shared" si="10"/>
        <v>-21</v>
      </c>
      <c r="J231" s="18">
        <f t="shared" si="11"/>
        <v>-189</v>
      </c>
    </row>
    <row r="232" spans="1:10" x14ac:dyDescent="0.2">
      <c r="A232" s="6">
        <v>231</v>
      </c>
      <c r="B232" s="24" t="s">
        <v>342</v>
      </c>
      <c r="C232" s="20" t="s">
        <v>408</v>
      </c>
      <c r="D232" s="21">
        <v>15667.15</v>
      </c>
      <c r="E232" s="22" t="s">
        <v>404</v>
      </c>
      <c r="F232" s="22" t="s">
        <v>419</v>
      </c>
      <c r="G232" s="29">
        <v>445.99</v>
      </c>
      <c r="H232" s="6" t="s">
        <v>13</v>
      </c>
      <c r="I232" s="17">
        <f t="shared" si="10"/>
        <v>2</v>
      </c>
      <c r="J232" s="18">
        <f t="shared" si="11"/>
        <v>31334.3</v>
      </c>
    </row>
    <row r="233" spans="1:10" x14ac:dyDescent="0.2">
      <c r="A233" s="6">
        <v>232</v>
      </c>
      <c r="B233" s="24" t="s">
        <v>343</v>
      </c>
      <c r="C233" s="20" t="s">
        <v>408</v>
      </c>
      <c r="D233" s="21">
        <v>10150.4</v>
      </c>
      <c r="E233" s="22" t="s">
        <v>451</v>
      </c>
      <c r="F233" s="22" t="s">
        <v>436</v>
      </c>
      <c r="G233" s="29">
        <v>8550.4</v>
      </c>
      <c r="H233" s="6" t="s">
        <v>13</v>
      </c>
      <c r="I233" s="17">
        <f t="shared" si="10"/>
        <v>4</v>
      </c>
      <c r="J233" s="18">
        <f t="shared" si="11"/>
        <v>40601.599999999999</v>
      </c>
    </row>
    <row r="234" spans="1:10" x14ac:dyDescent="0.2">
      <c r="A234" s="6">
        <v>233</v>
      </c>
      <c r="B234" s="24" t="s">
        <v>344</v>
      </c>
      <c r="C234" s="20" t="s">
        <v>411</v>
      </c>
      <c r="D234" s="21">
        <v>254.8</v>
      </c>
      <c r="E234" s="22" t="s">
        <v>452</v>
      </c>
      <c r="F234" s="22" t="s">
        <v>427</v>
      </c>
      <c r="G234" s="29">
        <v>254.8</v>
      </c>
      <c r="H234" s="6" t="s">
        <v>13</v>
      </c>
      <c r="I234" s="17">
        <f t="shared" si="10"/>
        <v>-3</v>
      </c>
      <c r="J234" s="18">
        <f t="shared" si="11"/>
        <v>-764.40000000000009</v>
      </c>
    </row>
    <row r="235" spans="1:10" x14ac:dyDescent="0.2">
      <c r="A235" s="6">
        <v>234</v>
      </c>
      <c r="B235" s="24" t="s">
        <v>345</v>
      </c>
      <c r="C235" s="20" t="s">
        <v>453</v>
      </c>
      <c r="D235" s="21">
        <v>6280.56</v>
      </c>
      <c r="E235" s="22" t="s">
        <v>454</v>
      </c>
      <c r="F235" s="22" t="s">
        <v>428</v>
      </c>
      <c r="G235" s="29">
        <v>5290.56</v>
      </c>
      <c r="H235" s="6" t="s">
        <v>13</v>
      </c>
      <c r="I235" s="17">
        <f t="shared" si="10"/>
        <v>-4</v>
      </c>
      <c r="J235" s="18">
        <f t="shared" si="11"/>
        <v>-25122.240000000002</v>
      </c>
    </row>
    <row r="236" spans="1:10" x14ac:dyDescent="0.2">
      <c r="A236" s="6">
        <v>235</v>
      </c>
      <c r="B236" s="24" t="s">
        <v>346</v>
      </c>
      <c r="C236" s="20" t="s">
        <v>417</v>
      </c>
      <c r="D236" s="21">
        <v>1534.51</v>
      </c>
      <c r="E236" s="22" t="s">
        <v>418</v>
      </c>
      <c r="F236" s="22" t="s">
        <v>432</v>
      </c>
      <c r="G236" s="29">
        <v>1534.51</v>
      </c>
      <c r="H236" s="6" t="s">
        <v>13</v>
      </c>
      <c r="I236" s="17">
        <f t="shared" si="10"/>
        <v>37</v>
      </c>
      <c r="J236" s="18">
        <f t="shared" si="11"/>
        <v>56776.87</v>
      </c>
    </row>
    <row r="237" spans="1:10" x14ac:dyDescent="0.2">
      <c r="A237" s="6">
        <v>236</v>
      </c>
      <c r="B237" s="24" t="s">
        <v>347</v>
      </c>
      <c r="C237" s="20" t="s">
        <v>452</v>
      </c>
      <c r="D237" s="21">
        <v>1036.3599999999999</v>
      </c>
      <c r="E237" s="22" t="s">
        <v>455</v>
      </c>
      <c r="F237" s="22" t="s">
        <v>427</v>
      </c>
      <c r="G237" s="29">
        <v>1036.3599999999999</v>
      </c>
      <c r="H237" s="6" t="s">
        <v>13</v>
      </c>
      <c r="I237" s="17">
        <f t="shared" si="10"/>
        <v>-34</v>
      </c>
      <c r="J237" s="18">
        <f t="shared" si="11"/>
        <v>-35236.239999999998</v>
      </c>
    </row>
    <row r="238" spans="1:10" x14ac:dyDescent="0.2">
      <c r="A238" s="6">
        <v>237</v>
      </c>
      <c r="B238" s="24" t="s">
        <v>348</v>
      </c>
      <c r="C238" s="20" t="s">
        <v>414</v>
      </c>
      <c r="D238" s="21">
        <v>2584.21</v>
      </c>
      <c r="E238" s="22" t="s">
        <v>442</v>
      </c>
      <c r="F238" s="22" t="s">
        <v>432</v>
      </c>
      <c r="G238" s="29">
        <v>1354.7</v>
      </c>
      <c r="H238" s="6" t="s">
        <v>13</v>
      </c>
      <c r="I238" s="17">
        <f t="shared" si="10"/>
        <v>-2</v>
      </c>
      <c r="J238" s="18">
        <f t="shared" si="11"/>
        <v>-5168.42</v>
      </c>
    </row>
    <row r="239" spans="1:10" x14ac:dyDescent="0.2">
      <c r="A239" s="6">
        <v>238</v>
      </c>
      <c r="B239" s="24" t="s">
        <v>349</v>
      </c>
      <c r="C239" s="20" t="s">
        <v>453</v>
      </c>
      <c r="D239" s="21">
        <v>1387.5</v>
      </c>
      <c r="E239" s="22" t="s">
        <v>456</v>
      </c>
      <c r="F239" s="22" t="s">
        <v>438</v>
      </c>
      <c r="G239" s="29">
        <v>1387.5</v>
      </c>
      <c r="H239" s="6" t="s">
        <v>13</v>
      </c>
      <c r="I239" s="17">
        <f t="shared" si="10"/>
        <v>-7</v>
      </c>
      <c r="J239" s="18">
        <f t="shared" si="11"/>
        <v>-9712.5</v>
      </c>
    </row>
    <row r="240" spans="1:10" x14ac:dyDescent="0.2">
      <c r="A240" s="6">
        <v>239</v>
      </c>
      <c r="B240" s="24" t="s">
        <v>350</v>
      </c>
      <c r="C240" s="20" t="s">
        <v>428</v>
      </c>
      <c r="D240" s="21">
        <v>2188.6799999999998</v>
      </c>
      <c r="E240" s="22" t="s">
        <v>440</v>
      </c>
      <c r="F240" s="22" t="s">
        <v>434</v>
      </c>
      <c r="G240" s="29">
        <v>1843.68</v>
      </c>
      <c r="H240" s="6" t="s">
        <v>13</v>
      </c>
      <c r="I240" s="17">
        <f t="shared" si="10"/>
        <v>-16</v>
      </c>
      <c r="J240" s="18">
        <f t="shared" si="11"/>
        <v>-35018.879999999997</v>
      </c>
    </row>
    <row r="241" spans="1:10" x14ac:dyDescent="0.2">
      <c r="A241" s="6">
        <v>240</v>
      </c>
      <c r="B241" s="24" t="s">
        <v>351</v>
      </c>
      <c r="C241" s="20" t="s">
        <v>428</v>
      </c>
      <c r="D241" s="21">
        <v>646.6</v>
      </c>
      <c r="E241" s="22" t="s">
        <v>440</v>
      </c>
      <c r="F241" s="22" t="s">
        <v>434</v>
      </c>
      <c r="G241" s="29">
        <v>646.6</v>
      </c>
      <c r="H241" s="6" t="s">
        <v>13</v>
      </c>
      <c r="I241" s="17">
        <f t="shared" si="10"/>
        <v>-16</v>
      </c>
      <c r="J241" s="18">
        <f t="shared" si="11"/>
        <v>-10345.6</v>
      </c>
    </row>
    <row r="242" spans="1:10" x14ac:dyDescent="0.2">
      <c r="A242" s="6">
        <v>241</v>
      </c>
      <c r="B242" s="24" t="s">
        <v>352</v>
      </c>
      <c r="C242" s="20" t="s">
        <v>397</v>
      </c>
      <c r="D242" s="21">
        <v>3404.65</v>
      </c>
      <c r="E242" s="22" t="s">
        <v>443</v>
      </c>
      <c r="F242" s="22" t="s">
        <v>434</v>
      </c>
      <c r="G242" s="29">
        <v>3404.65</v>
      </c>
      <c r="H242" s="6" t="s">
        <v>13</v>
      </c>
      <c r="I242" s="17">
        <f t="shared" si="10"/>
        <v>1</v>
      </c>
      <c r="J242" s="18">
        <f t="shared" si="11"/>
        <v>3404.65</v>
      </c>
    </row>
    <row r="243" spans="1:10" x14ac:dyDescent="0.2">
      <c r="A243" s="6">
        <v>242</v>
      </c>
      <c r="B243" s="24" t="s">
        <v>353</v>
      </c>
      <c r="C243" s="20" t="s">
        <v>454</v>
      </c>
      <c r="D243" s="21">
        <v>1010.68</v>
      </c>
      <c r="E243" s="22" t="s">
        <v>457</v>
      </c>
      <c r="F243" s="22" t="s">
        <v>438</v>
      </c>
      <c r="G243" s="29">
        <v>1010.68</v>
      </c>
      <c r="H243" s="6" t="s">
        <v>13</v>
      </c>
      <c r="I243" s="17">
        <f t="shared" si="10"/>
        <v>-25</v>
      </c>
      <c r="J243" s="18">
        <f t="shared" si="11"/>
        <v>-25267</v>
      </c>
    </row>
    <row r="244" spans="1:10" x14ac:dyDescent="0.2">
      <c r="A244" s="6">
        <v>243</v>
      </c>
      <c r="B244" s="24" t="s">
        <v>354</v>
      </c>
      <c r="C244" s="20" t="s">
        <v>206</v>
      </c>
      <c r="D244" s="21">
        <v>314.24</v>
      </c>
      <c r="E244" s="22">
        <v>45404</v>
      </c>
      <c r="F244" s="22" t="s">
        <v>398</v>
      </c>
      <c r="G244" s="29">
        <v>275.83999999999997</v>
      </c>
      <c r="H244" s="6" t="s">
        <v>13</v>
      </c>
      <c r="I244" s="17">
        <f t="shared" si="10"/>
        <v>-3</v>
      </c>
      <c r="J244" s="18">
        <f t="shared" si="11"/>
        <v>-942.72</v>
      </c>
    </row>
    <row r="245" spans="1:10" x14ac:dyDescent="0.2">
      <c r="A245" s="6">
        <v>244</v>
      </c>
      <c r="B245" s="24" t="s">
        <v>355</v>
      </c>
      <c r="C245" s="20" t="s">
        <v>235</v>
      </c>
      <c r="D245" s="21">
        <v>3586.98</v>
      </c>
      <c r="E245" s="22" t="s">
        <v>232</v>
      </c>
      <c r="F245" s="22" t="s">
        <v>445</v>
      </c>
      <c r="G245" s="29">
        <v>3586.98</v>
      </c>
      <c r="H245" s="6" t="s">
        <v>13</v>
      </c>
      <c r="I245" s="17">
        <f t="shared" si="10"/>
        <v>-1</v>
      </c>
      <c r="J245" s="18">
        <f t="shared" si="11"/>
        <v>-3586.98</v>
      </c>
    </row>
    <row r="246" spans="1:10" x14ac:dyDescent="0.2">
      <c r="A246" s="6">
        <v>245</v>
      </c>
      <c r="B246" s="24" t="s">
        <v>254</v>
      </c>
      <c r="C246" s="20" t="s">
        <v>217</v>
      </c>
      <c r="D246" s="21">
        <v>447.54</v>
      </c>
      <c r="E246" s="22" t="s">
        <v>251</v>
      </c>
      <c r="F246" s="22" t="s">
        <v>252</v>
      </c>
      <c r="G246" s="29">
        <v>447.54</v>
      </c>
      <c r="H246" s="6" t="s">
        <v>13</v>
      </c>
      <c r="I246" s="17">
        <f t="shared" si="10"/>
        <v>-1</v>
      </c>
      <c r="J246" s="18">
        <f t="shared" si="11"/>
        <v>-447.54</v>
      </c>
    </row>
    <row r="247" spans="1:10" x14ac:dyDescent="0.2">
      <c r="A247" s="6">
        <v>246</v>
      </c>
      <c r="B247" s="24" t="s">
        <v>356</v>
      </c>
      <c r="C247" s="20" t="s">
        <v>393</v>
      </c>
      <c r="D247" s="21">
        <v>16596.16</v>
      </c>
      <c r="E247" s="22" t="s">
        <v>426</v>
      </c>
      <c r="F247" s="22" t="s">
        <v>398</v>
      </c>
      <c r="G247" s="29">
        <v>16596.16</v>
      </c>
      <c r="H247" s="6" t="s">
        <v>13</v>
      </c>
      <c r="I247" s="17">
        <f t="shared" si="10"/>
        <v>-16</v>
      </c>
      <c r="J247" s="18">
        <f t="shared" si="11"/>
        <v>-265538.56</v>
      </c>
    </row>
    <row r="248" spans="1:10" x14ac:dyDescent="0.2">
      <c r="A248" s="6">
        <v>247</v>
      </c>
      <c r="B248" s="24" t="s">
        <v>357</v>
      </c>
      <c r="C248" s="20" t="s">
        <v>407</v>
      </c>
      <c r="D248" s="21">
        <v>413.64</v>
      </c>
      <c r="E248" s="22" t="s">
        <v>415</v>
      </c>
      <c r="F248" s="22" t="s">
        <v>395</v>
      </c>
      <c r="G248" s="29">
        <v>413.64</v>
      </c>
      <c r="H248" s="6" t="s">
        <v>13</v>
      </c>
      <c r="I248" s="17">
        <f t="shared" si="10"/>
        <v>-22</v>
      </c>
      <c r="J248" s="18">
        <f t="shared" si="11"/>
        <v>-9100.08</v>
      </c>
    </row>
    <row r="249" spans="1:10" x14ac:dyDescent="0.2">
      <c r="A249" s="6">
        <v>248</v>
      </c>
      <c r="B249" s="24" t="s">
        <v>358</v>
      </c>
      <c r="C249" s="20" t="s">
        <v>401</v>
      </c>
      <c r="D249" s="21">
        <v>750</v>
      </c>
      <c r="E249" s="22" t="s">
        <v>400</v>
      </c>
      <c r="F249" s="22" t="s">
        <v>400</v>
      </c>
      <c r="G249" s="29">
        <v>750</v>
      </c>
      <c r="H249" s="6" t="s">
        <v>13</v>
      </c>
      <c r="I249" s="17">
        <f t="shared" si="10"/>
        <v>0</v>
      </c>
      <c r="J249" s="18">
        <f t="shared" si="11"/>
        <v>0</v>
      </c>
    </row>
    <row r="250" spans="1:10" x14ac:dyDescent="0.2">
      <c r="A250" s="6">
        <v>249</v>
      </c>
      <c r="B250" s="24" t="s">
        <v>359</v>
      </c>
      <c r="C250" s="20" t="s">
        <v>206</v>
      </c>
      <c r="D250" s="21">
        <v>21.57</v>
      </c>
      <c r="E250" s="22" t="s">
        <v>402</v>
      </c>
      <c r="F250" s="22" t="s">
        <v>402</v>
      </c>
      <c r="G250" s="29">
        <v>21.57</v>
      </c>
      <c r="H250" s="6" t="s">
        <v>13</v>
      </c>
      <c r="I250" s="17">
        <f t="shared" si="10"/>
        <v>0</v>
      </c>
      <c r="J250" s="18">
        <f t="shared" si="11"/>
        <v>0</v>
      </c>
    </row>
    <row r="251" spans="1:10" x14ac:dyDescent="0.2">
      <c r="A251" s="6">
        <v>250</v>
      </c>
      <c r="B251" s="24" t="s">
        <v>360</v>
      </c>
      <c r="C251" s="20" t="s">
        <v>195</v>
      </c>
      <c r="D251" s="21">
        <v>8500</v>
      </c>
      <c r="E251" s="22" t="s">
        <v>458</v>
      </c>
      <c r="F251" s="22" t="s">
        <v>459</v>
      </c>
      <c r="G251" s="29">
        <v>8500</v>
      </c>
      <c r="H251" s="6" t="s">
        <v>13</v>
      </c>
      <c r="I251" s="17">
        <f t="shared" si="10"/>
        <v>5</v>
      </c>
      <c r="J251" s="18">
        <f t="shared" si="11"/>
        <v>42500</v>
      </c>
    </row>
    <row r="252" spans="1:10" x14ac:dyDescent="0.2">
      <c r="A252" s="6">
        <v>251</v>
      </c>
      <c r="B252" s="24" t="s">
        <v>361</v>
      </c>
      <c r="C252" s="20" t="s">
        <v>237</v>
      </c>
      <c r="D252" s="21">
        <v>1504.25</v>
      </c>
      <c r="E252" s="22" t="s">
        <v>423</v>
      </c>
      <c r="F252" s="22" t="s">
        <v>423</v>
      </c>
      <c r="G252" s="29">
        <v>1504.25</v>
      </c>
      <c r="H252" s="6" t="s">
        <v>13</v>
      </c>
      <c r="I252" s="17">
        <f t="shared" si="10"/>
        <v>0</v>
      </c>
      <c r="J252" s="18">
        <f t="shared" si="11"/>
        <v>0</v>
      </c>
    </row>
    <row r="253" spans="1:10" x14ac:dyDescent="0.2">
      <c r="A253" s="6">
        <v>252</v>
      </c>
      <c r="B253" s="24" t="s">
        <v>362</v>
      </c>
      <c r="C253" s="20" t="s">
        <v>410</v>
      </c>
      <c r="D253" s="21">
        <v>104.25</v>
      </c>
      <c r="E253" s="22" t="s">
        <v>395</v>
      </c>
      <c r="F253" s="22" t="s">
        <v>397</v>
      </c>
      <c r="G253" s="29">
        <v>104.25</v>
      </c>
      <c r="H253" s="6" t="s">
        <v>13</v>
      </c>
      <c r="I253" s="17">
        <f t="shared" si="10"/>
        <v>6</v>
      </c>
      <c r="J253" s="18">
        <f t="shared" si="11"/>
        <v>625.5</v>
      </c>
    </row>
    <row r="254" spans="1:10" x14ac:dyDescent="0.2">
      <c r="A254" s="6">
        <v>253</v>
      </c>
      <c r="B254" s="24" t="s">
        <v>363</v>
      </c>
      <c r="C254" s="20" t="s">
        <v>236</v>
      </c>
      <c r="D254" s="21">
        <v>6000</v>
      </c>
      <c r="E254" s="22" t="s">
        <v>397</v>
      </c>
      <c r="F254" s="22" t="s">
        <v>403</v>
      </c>
      <c r="G254" s="29">
        <v>6000</v>
      </c>
      <c r="H254" s="6" t="s">
        <v>13</v>
      </c>
      <c r="I254" s="17">
        <f t="shared" si="10"/>
        <v>2</v>
      </c>
      <c r="J254" s="18">
        <f t="shared" si="11"/>
        <v>12000</v>
      </c>
    </row>
    <row r="255" spans="1:10" x14ac:dyDescent="0.2">
      <c r="A255" s="6">
        <v>254</v>
      </c>
      <c r="B255" s="24" t="s">
        <v>364</v>
      </c>
      <c r="C255" s="20" t="s">
        <v>228</v>
      </c>
      <c r="D255" s="21">
        <v>690</v>
      </c>
      <c r="E255" s="22" t="s">
        <v>403</v>
      </c>
      <c r="F255" s="22" t="s">
        <v>403</v>
      </c>
      <c r="G255" s="29">
        <v>690</v>
      </c>
      <c r="H255" s="6" t="s">
        <v>13</v>
      </c>
      <c r="I255" s="17">
        <f t="shared" si="10"/>
        <v>0</v>
      </c>
      <c r="J255" s="18">
        <f t="shared" si="11"/>
        <v>0</v>
      </c>
    </row>
    <row r="256" spans="1:10" x14ac:dyDescent="0.2">
      <c r="A256" s="6">
        <v>255</v>
      </c>
      <c r="B256" s="24" t="s">
        <v>365</v>
      </c>
      <c r="C256" s="20" t="s">
        <v>236</v>
      </c>
      <c r="D256" s="21">
        <v>4258.8</v>
      </c>
      <c r="E256" s="22" t="s">
        <v>459</v>
      </c>
      <c r="F256" s="22" t="s">
        <v>408</v>
      </c>
      <c r="G256" s="29">
        <v>4258.8</v>
      </c>
      <c r="H256" s="6" t="s">
        <v>13</v>
      </c>
      <c r="I256" s="17">
        <f t="shared" si="10"/>
        <v>4</v>
      </c>
      <c r="J256" s="18">
        <f t="shared" si="11"/>
        <v>17035.2</v>
      </c>
    </row>
    <row r="257" spans="1:10" x14ac:dyDescent="0.2">
      <c r="A257" s="6">
        <v>256</v>
      </c>
      <c r="B257" s="24" t="s">
        <v>366</v>
      </c>
      <c r="C257" s="20" t="s">
        <v>236</v>
      </c>
      <c r="D257" s="21">
        <v>491</v>
      </c>
      <c r="E257" s="22" t="s">
        <v>403</v>
      </c>
      <c r="F257" s="22" t="s">
        <v>408</v>
      </c>
      <c r="G257" s="29">
        <v>491</v>
      </c>
      <c r="H257" s="6" t="s">
        <v>13</v>
      </c>
      <c r="I257" s="17">
        <f t="shared" si="10"/>
        <v>5</v>
      </c>
      <c r="J257" s="18">
        <f t="shared" si="11"/>
        <v>2455</v>
      </c>
    </row>
    <row r="258" spans="1:10" x14ac:dyDescent="0.2">
      <c r="A258" s="6">
        <v>257</v>
      </c>
      <c r="B258" s="24" t="s">
        <v>367</v>
      </c>
      <c r="C258" s="20" t="s">
        <v>396</v>
      </c>
      <c r="D258" s="21">
        <v>3254.64</v>
      </c>
      <c r="E258" s="22" t="s">
        <v>459</v>
      </c>
      <c r="F258" s="22" t="s">
        <v>408</v>
      </c>
      <c r="G258" s="29">
        <v>3254.64</v>
      </c>
      <c r="H258" s="6" t="s">
        <v>13</v>
      </c>
      <c r="I258" s="17">
        <f t="shared" si="10"/>
        <v>4</v>
      </c>
      <c r="J258" s="18">
        <f t="shared" si="11"/>
        <v>13018.56</v>
      </c>
    </row>
    <row r="259" spans="1:10" x14ac:dyDescent="0.2">
      <c r="A259" s="6">
        <v>258</v>
      </c>
      <c r="B259" s="24" t="s">
        <v>368</v>
      </c>
      <c r="C259" s="20" t="s">
        <v>420</v>
      </c>
      <c r="D259" s="21">
        <v>104</v>
      </c>
      <c r="E259" s="22" t="s">
        <v>411</v>
      </c>
      <c r="F259" s="22" t="s">
        <v>411</v>
      </c>
      <c r="G259" s="29">
        <v>104</v>
      </c>
      <c r="H259" s="6" t="s">
        <v>13</v>
      </c>
      <c r="I259" s="17">
        <f t="shared" si="10"/>
        <v>0</v>
      </c>
      <c r="J259" s="18">
        <f t="shared" si="11"/>
        <v>0</v>
      </c>
    </row>
    <row r="260" spans="1:10" x14ac:dyDescent="0.2">
      <c r="A260" s="6">
        <v>259</v>
      </c>
      <c r="B260" s="24" t="s">
        <v>369</v>
      </c>
      <c r="C260" s="20" t="s">
        <v>417</v>
      </c>
      <c r="D260" s="21">
        <v>7000</v>
      </c>
      <c r="E260" s="22" t="s">
        <v>411</v>
      </c>
      <c r="F260" s="22" t="s">
        <v>411</v>
      </c>
      <c r="G260" s="29">
        <v>7000</v>
      </c>
      <c r="H260" s="6" t="s">
        <v>13</v>
      </c>
      <c r="I260" s="17">
        <f t="shared" si="10"/>
        <v>0</v>
      </c>
      <c r="J260" s="18">
        <f t="shared" si="11"/>
        <v>0</v>
      </c>
    </row>
    <row r="261" spans="1:10" x14ac:dyDescent="0.2">
      <c r="A261" s="6">
        <v>260</v>
      </c>
      <c r="B261" s="24" t="s">
        <v>370</v>
      </c>
      <c r="C261" s="20" t="s">
        <v>195</v>
      </c>
      <c r="D261" s="21">
        <v>918.59</v>
      </c>
      <c r="E261" s="22" t="s">
        <v>411</v>
      </c>
      <c r="F261" s="22" t="s">
        <v>411</v>
      </c>
      <c r="G261" s="29">
        <v>918.59</v>
      </c>
      <c r="H261" s="6" t="s">
        <v>13</v>
      </c>
      <c r="I261" s="17">
        <f t="shared" si="10"/>
        <v>0</v>
      </c>
      <c r="J261" s="18">
        <f t="shared" si="11"/>
        <v>0</v>
      </c>
    </row>
    <row r="262" spans="1:10" x14ac:dyDescent="0.2">
      <c r="A262" s="6">
        <v>261</v>
      </c>
      <c r="B262" s="24" t="s">
        <v>371</v>
      </c>
      <c r="C262" s="20" t="s">
        <v>407</v>
      </c>
      <c r="D262" s="21">
        <v>28034.48</v>
      </c>
      <c r="E262" s="22" t="s">
        <v>415</v>
      </c>
      <c r="F262" s="22" t="s">
        <v>415</v>
      </c>
      <c r="G262" s="29">
        <v>26787.46</v>
      </c>
      <c r="H262" s="6" t="s">
        <v>13</v>
      </c>
      <c r="I262" s="17">
        <f t="shared" si="10"/>
        <v>0</v>
      </c>
      <c r="J262" s="18">
        <f t="shared" si="11"/>
        <v>0</v>
      </c>
    </row>
    <row r="263" spans="1:10" x14ac:dyDescent="0.2">
      <c r="A263" s="6">
        <v>262</v>
      </c>
      <c r="B263" s="24" t="s">
        <v>372</v>
      </c>
      <c r="C263" s="20" t="s">
        <v>409</v>
      </c>
      <c r="D263" s="21">
        <v>75</v>
      </c>
      <c r="E263" s="22" t="s">
        <v>447</v>
      </c>
      <c r="F263" s="22" t="s">
        <v>416</v>
      </c>
      <c r="G263" s="29">
        <v>75</v>
      </c>
      <c r="H263" s="6" t="s">
        <v>13</v>
      </c>
      <c r="I263" s="17">
        <f t="shared" si="10"/>
        <v>-3</v>
      </c>
      <c r="J263" s="18">
        <f t="shared" si="11"/>
        <v>-225</v>
      </c>
    </row>
    <row r="264" spans="1:10" x14ac:dyDescent="0.2">
      <c r="A264" s="6">
        <v>263</v>
      </c>
      <c r="B264" s="24" t="s">
        <v>373</v>
      </c>
      <c r="C264" s="20" t="s">
        <v>397</v>
      </c>
      <c r="D264" s="21">
        <v>2450</v>
      </c>
      <c r="E264" s="22" t="s">
        <v>424</v>
      </c>
      <c r="F264" s="22" t="s">
        <v>424</v>
      </c>
      <c r="G264" s="29">
        <v>2450</v>
      </c>
      <c r="H264" s="6" t="s">
        <v>13</v>
      </c>
      <c r="I264" s="17">
        <f t="shared" si="10"/>
        <v>0</v>
      </c>
      <c r="J264" s="18">
        <f t="shared" si="11"/>
        <v>0</v>
      </c>
    </row>
    <row r="265" spans="1:10" x14ac:dyDescent="0.2">
      <c r="A265" s="6">
        <v>264</v>
      </c>
      <c r="B265" s="24" t="s">
        <v>374</v>
      </c>
      <c r="C265" s="20" t="s">
        <v>236</v>
      </c>
      <c r="D265" s="21">
        <v>4393.3100000000004</v>
      </c>
      <c r="E265" s="22" t="s">
        <v>415</v>
      </c>
      <c r="F265" s="22" t="s">
        <v>414</v>
      </c>
      <c r="G265" s="29">
        <v>4393.3100000000004</v>
      </c>
      <c r="H265" s="6" t="s">
        <v>13</v>
      </c>
      <c r="I265" s="17">
        <f t="shared" si="10"/>
        <v>7</v>
      </c>
      <c r="J265" s="18">
        <f t="shared" si="11"/>
        <v>30753.170000000002</v>
      </c>
    </row>
    <row r="266" spans="1:10" x14ac:dyDescent="0.2">
      <c r="A266" s="6">
        <v>265</v>
      </c>
      <c r="B266" s="24" t="s">
        <v>375</v>
      </c>
      <c r="C266" s="20" t="s">
        <v>460</v>
      </c>
      <c r="D266" s="21">
        <v>690</v>
      </c>
      <c r="E266" s="22" t="s">
        <v>424</v>
      </c>
      <c r="F266" s="22" t="s">
        <v>424</v>
      </c>
      <c r="G266" s="29">
        <v>690</v>
      </c>
      <c r="H266" s="6" t="s">
        <v>13</v>
      </c>
      <c r="I266" s="17">
        <f t="shared" si="10"/>
        <v>0</v>
      </c>
      <c r="J266" s="18">
        <f t="shared" si="11"/>
        <v>0</v>
      </c>
    </row>
    <row r="267" spans="1:10" x14ac:dyDescent="0.2">
      <c r="A267" s="6">
        <v>266</v>
      </c>
      <c r="B267" s="24" t="s">
        <v>376</v>
      </c>
      <c r="C267" s="20" t="s">
        <v>397</v>
      </c>
      <c r="D267" s="21">
        <v>8529</v>
      </c>
      <c r="E267" s="22" t="s">
        <v>216</v>
      </c>
      <c r="F267" s="22" t="s">
        <v>216</v>
      </c>
      <c r="G267" s="29">
        <v>8529</v>
      </c>
      <c r="H267" s="6" t="s">
        <v>13</v>
      </c>
      <c r="I267" s="17">
        <f t="shared" si="10"/>
        <v>0</v>
      </c>
      <c r="J267" s="18">
        <f t="shared" si="11"/>
        <v>0</v>
      </c>
    </row>
    <row r="268" spans="1:10" x14ac:dyDescent="0.2">
      <c r="A268" s="6">
        <v>267</v>
      </c>
      <c r="B268" s="24" t="s">
        <v>377</v>
      </c>
      <c r="C268" s="20" t="s">
        <v>460</v>
      </c>
      <c r="D268" s="21">
        <v>3720.75</v>
      </c>
      <c r="E268" s="22" t="s">
        <v>216</v>
      </c>
      <c r="F268" s="22" t="s">
        <v>453</v>
      </c>
      <c r="G268" s="29">
        <v>3720.75</v>
      </c>
      <c r="H268" s="6" t="s">
        <v>13</v>
      </c>
      <c r="I268" s="17">
        <f t="shared" si="10"/>
        <v>5</v>
      </c>
      <c r="J268" s="18">
        <f t="shared" si="11"/>
        <v>18603.75</v>
      </c>
    </row>
    <row r="269" spans="1:10" x14ac:dyDescent="0.2">
      <c r="A269" s="6">
        <v>268</v>
      </c>
      <c r="B269" s="24" t="s">
        <v>378</v>
      </c>
      <c r="C269" s="20" t="s">
        <v>408</v>
      </c>
      <c r="D269" s="21">
        <v>20000</v>
      </c>
      <c r="E269" s="22" t="s">
        <v>419</v>
      </c>
      <c r="F269" s="22" t="s">
        <v>419</v>
      </c>
      <c r="G269" s="29">
        <v>20000</v>
      </c>
      <c r="H269" s="6" t="s">
        <v>13</v>
      </c>
      <c r="I269" s="17">
        <f t="shared" si="10"/>
        <v>0</v>
      </c>
      <c r="J269" s="18">
        <f t="shared" si="11"/>
        <v>0</v>
      </c>
    </row>
    <row r="270" spans="1:10" x14ac:dyDescent="0.2">
      <c r="A270" s="6">
        <v>269</v>
      </c>
      <c r="B270" s="24" t="s">
        <v>379</v>
      </c>
      <c r="C270" s="20" t="s">
        <v>418</v>
      </c>
      <c r="D270" s="21">
        <v>12000</v>
      </c>
      <c r="E270" s="22" t="s">
        <v>452</v>
      </c>
      <c r="F270" s="22" t="s">
        <v>427</v>
      </c>
      <c r="G270" s="29">
        <v>12000</v>
      </c>
      <c r="H270" s="6" t="s">
        <v>13</v>
      </c>
      <c r="I270" s="17">
        <f t="shared" si="10"/>
        <v>-3</v>
      </c>
      <c r="J270" s="18">
        <f t="shared" si="11"/>
        <v>-36000</v>
      </c>
    </row>
    <row r="271" spans="1:10" x14ac:dyDescent="0.2">
      <c r="A271" s="6">
        <v>270</v>
      </c>
      <c r="B271" s="24" t="s">
        <v>380</v>
      </c>
      <c r="C271" s="20" t="s">
        <v>446</v>
      </c>
      <c r="D271" s="21">
        <v>1246.96</v>
      </c>
      <c r="E271" s="22" t="s">
        <v>427</v>
      </c>
      <c r="F271" s="22" t="s">
        <v>452</v>
      </c>
      <c r="G271" s="29">
        <v>1246.96</v>
      </c>
      <c r="H271" s="6" t="s">
        <v>13</v>
      </c>
      <c r="I271" s="17">
        <f t="shared" si="10"/>
        <v>3</v>
      </c>
      <c r="J271" s="18">
        <f t="shared" si="11"/>
        <v>3740.88</v>
      </c>
    </row>
    <row r="272" spans="1:10" x14ac:dyDescent="0.2">
      <c r="A272" s="6">
        <v>271</v>
      </c>
      <c r="B272" s="24" t="s">
        <v>381</v>
      </c>
      <c r="C272" s="20" t="s">
        <v>216</v>
      </c>
      <c r="D272" s="21">
        <v>1504.25</v>
      </c>
      <c r="E272" s="22" t="s">
        <v>429</v>
      </c>
      <c r="F272" s="22" t="s">
        <v>432</v>
      </c>
      <c r="G272" s="29">
        <v>1504.25</v>
      </c>
      <c r="H272" s="6" t="s">
        <v>13</v>
      </c>
      <c r="I272" s="17">
        <f t="shared" si="10"/>
        <v>-9</v>
      </c>
      <c r="J272" s="18">
        <f t="shared" si="11"/>
        <v>-13538.25</v>
      </c>
    </row>
    <row r="273" spans="1:10" x14ac:dyDescent="0.2">
      <c r="A273" s="6">
        <v>272</v>
      </c>
      <c r="B273" s="24" t="s">
        <v>382</v>
      </c>
      <c r="C273" s="20" t="s">
        <v>414</v>
      </c>
      <c r="D273" s="21">
        <v>297</v>
      </c>
      <c r="E273" s="22" t="s">
        <v>450</v>
      </c>
      <c r="F273" s="22" t="s">
        <v>432</v>
      </c>
      <c r="G273" s="29">
        <v>297</v>
      </c>
      <c r="H273" s="6" t="s">
        <v>13</v>
      </c>
      <c r="I273" s="17">
        <f t="shared" ref="I273:I283" si="12">F273-E273</f>
        <v>1</v>
      </c>
      <c r="J273" s="18">
        <f t="shared" ref="J273:J283" si="13">I273*D273</f>
        <v>297</v>
      </c>
    </row>
    <row r="274" spans="1:10" x14ac:dyDescent="0.2">
      <c r="A274" s="6">
        <v>273</v>
      </c>
      <c r="B274" s="24" t="s">
        <v>383</v>
      </c>
      <c r="C274" s="20" t="s">
        <v>430</v>
      </c>
      <c r="D274" s="21">
        <v>206.18</v>
      </c>
      <c r="E274" s="22" t="s">
        <v>450</v>
      </c>
      <c r="F274" s="22" t="s">
        <v>432</v>
      </c>
      <c r="G274" s="29">
        <v>206.18</v>
      </c>
      <c r="H274" s="6" t="s">
        <v>13</v>
      </c>
      <c r="I274" s="17">
        <f t="shared" si="12"/>
        <v>1</v>
      </c>
      <c r="J274" s="18">
        <f t="shared" si="13"/>
        <v>206.18</v>
      </c>
    </row>
    <row r="275" spans="1:10" x14ac:dyDescent="0.2">
      <c r="A275" s="6">
        <v>274</v>
      </c>
      <c r="B275" s="24" t="s">
        <v>384</v>
      </c>
      <c r="C275" s="20" t="s">
        <v>427</v>
      </c>
      <c r="D275" s="21">
        <v>600</v>
      </c>
      <c r="E275" s="22" t="s">
        <v>438</v>
      </c>
      <c r="F275" s="22" t="s">
        <v>438</v>
      </c>
      <c r="G275" s="29">
        <v>600</v>
      </c>
      <c r="H275" s="6" t="s">
        <v>13</v>
      </c>
      <c r="I275" s="17">
        <f t="shared" si="12"/>
        <v>0</v>
      </c>
      <c r="J275" s="18">
        <f t="shared" si="13"/>
        <v>0</v>
      </c>
    </row>
    <row r="276" spans="1:10" x14ac:dyDescent="0.2">
      <c r="A276" s="6">
        <v>275</v>
      </c>
      <c r="B276" s="24" t="s">
        <v>385</v>
      </c>
      <c r="C276" s="20" t="s">
        <v>449</v>
      </c>
      <c r="D276" s="21">
        <v>1628.29</v>
      </c>
      <c r="E276" s="22" t="s">
        <v>442</v>
      </c>
      <c r="F276" s="22" t="s">
        <v>432</v>
      </c>
      <c r="G276" s="29">
        <v>1371.62</v>
      </c>
      <c r="H276" s="6" t="s">
        <v>13</v>
      </c>
      <c r="I276" s="17">
        <f t="shared" si="12"/>
        <v>-2</v>
      </c>
      <c r="J276" s="18">
        <f t="shared" si="13"/>
        <v>-3256.58</v>
      </c>
    </row>
    <row r="277" spans="1:10" x14ac:dyDescent="0.2">
      <c r="A277" s="6">
        <v>276</v>
      </c>
      <c r="B277" s="24" t="s">
        <v>386</v>
      </c>
      <c r="C277" s="20" t="s">
        <v>173</v>
      </c>
      <c r="D277" s="21">
        <v>650</v>
      </c>
      <c r="E277" s="22">
        <v>45466</v>
      </c>
      <c r="F277" s="22" t="s">
        <v>435</v>
      </c>
      <c r="G277" s="29">
        <v>650</v>
      </c>
      <c r="H277" s="6" t="s">
        <v>13</v>
      </c>
      <c r="I277" s="17">
        <f t="shared" si="12"/>
        <v>2</v>
      </c>
      <c r="J277" s="18">
        <f t="shared" si="13"/>
        <v>1300</v>
      </c>
    </row>
    <row r="278" spans="1:10" x14ac:dyDescent="0.2">
      <c r="A278" s="6">
        <v>277</v>
      </c>
      <c r="B278" s="24" t="s">
        <v>387</v>
      </c>
      <c r="C278" s="20" t="s">
        <v>419</v>
      </c>
      <c r="D278" s="21">
        <v>1504.5</v>
      </c>
      <c r="E278" s="22" t="s">
        <v>438</v>
      </c>
      <c r="F278" s="22" t="s">
        <v>438</v>
      </c>
      <c r="G278" s="29">
        <v>1504.5</v>
      </c>
      <c r="H278" s="6" t="s">
        <v>13</v>
      </c>
      <c r="I278" s="17">
        <f t="shared" si="12"/>
        <v>0</v>
      </c>
      <c r="J278" s="18">
        <f t="shared" si="13"/>
        <v>0</v>
      </c>
    </row>
    <row r="279" spans="1:10" x14ac:dyDescent="0.2">
      <c r="A279" s="6">
        <v>278</v>
      </c>
      <c r="B279" s="24" t="s">
        <v>388</v>
      </c>
      <c r="C279" s="20" t="s">
        <v>419</v>
      </c>
      <c r="D279" s="21">
        <v>570.96</v>
      </c>
      <c r="E279" s="22" t="s">
        <v>433</v>
      </c>
      <c r="F279" s="22" t="s">
        <v>434</v>
      </c>
      <c r="G279" s="29">
        <v>480.96</v>
      </c>
      <c r="H279" s="6" t="s">
        <v>13</v>
      </c>
      <c r="I279" s="17">
        <f t="shared" si="12"/>
        <v>-9</v>
      </c>
      <c r="J279" s="18">
        <f t="shared" si="13"/>
        <v>-5138.6400000000003</v>
      </c>
    </row>
    <row r="280" spans="1:10" x14ac:dyDescent="0.2">
      <c r="A280" s="6">
        <v>279</v>
      </c>
      <c r="B280" s="24" t="s">
        <v>389</v>
      </c>
      <c r="C280" s="20" t="s">
        <v>419</v>
      </c>
      <c r="D280" s="21">
        <v>1015.04</v>
      </c>
      <c r="E280" s="22" t="s">
        <v>433</v>
      </c>
      <c r="F280" s="22" t="s">
        <v>434</v>
      </c>
      <c r="G280" s="29">
        <v>855.04</v>
      </c>
      <c r="H280" s="6" t="s">
        <v>13</v>
      </c>
      <c r="I280" s="17">
        <f t="shared" si="12"/>
        <v>-9</v>
      </c>
      <c r="J280" s="18">
        <f t="shared" si="13"/>
        <v>-9135.36</v>
      </c>
    </row>
    <row r="281" spans="1:10" x14ac:dyDescent="0.2">
      <c r="A281" s="6">
        <v>280</v>
      </c>
      <c r="B281" s="24" t="s">
        <v>390</v>
      </c>
      <c r="C281" s="20" t="s">
        <v>419</v>
      </c>
      <c r="D281" s="21">
        <v>129</v>
      </c>
      <c r="E281" s="22" t="s">
        <v>433</v>
      </c>
      <c r="F281" s="22" t="s">
        <v>434</v>
      </c>
      <c r="G281" s="29">
        <v>129</v>
      </c>
      <c r="H281" s="6" t="s">
        <v>13</v>
      </c>
      <c r="I281" s="17">
        <f t="shared" si="12"/>
        <v>-9</v>
      </c>
      <c r="J281" s="18">
        <f t="shared" si="13"/>
        <v>-1161</v>
      </c>
    </row>
    <row r="282" spans="1:10" x14ac:dyDescent="0.2">
      <c r="A282" s="6">
        <v>281</v>
      </c>
      <c r="B282" s="24" t="s">
        <v>391</v>
      </c>
      <c r="C282" s="20" t="s">
        <v>428</v>
      </c>
      <c r="D282" s="21">
        <v>70208.3</v>
      </c>
      <c r="E282" s="22" t="s">
        <v>440</v>
      </c>
      <c r="F282" s="22" t="s">
        <v>434</v>
      </c>
      <c r="G282" s="29">
        <v>59141.42</v>
      </c>
      <c r="H282" s="6" t="s">
        <v>13</v>
      </c>
      <c r="I282" s="17">
        <f t="shared" si="12"/>
        <v>-16</v>
      </c>
      <c r="J282" s="18">
        <f t="shared" si="13"/>
        <v>-1123332.8</v>
      </c>
    </row>
    <row r="283" spans="1:10" x14ac:dyDescent="0.2">
      <c r="A283" s="6">
        <v>282</v>
      </c>
      <c r="B283" s="24" t="s">
        <v>392</v>
      </c>
      <c r="C283" s="20" t="s">
        <v>216</v>
      </c>
      <c r="D283" s="21">
        <v>252</v>
      </c>
      <c r="E283" s="22" t="s">
        <v>438</v>
      </c>
      <c r="F283" s="22" t="s">
        <v>438</v>
      </c>
      <c r="G283" s="29">
        <v>252</v>
      </c>
      <c r="H283" s="6" t="s">
        <v>13</v>
      </c>
      <c r="I283" s="17">
        <f t="shared" si="12"/>
        <v>0</v>
      </c>
      <c r="J283" s="18">
        <f t="shared" si="13"/>
        <v>0</v>
      </c>
    </row>
    <row r="284" spans="1:10" x14ac:dyDescent="0.2">
      <c r="A284" s="42"/>
      <c r="B284" s="43"/>
      <c r="C284" s="44"/>
      <c r="D284" s="40"/>
      <c r="E284" s="45"/>
      <c r="F284" s="45"/>
      <c r="G284" s="41"/>
      <c r="H284" s="42"/>
      <c r="I284" s="27"/>
      <c r="J284" s="28"/>
    </row>
    <row r="285" spans="1:10" x14ac:dyDescent="0.2">
      <c r="A285" s="42"/>
      <c r="B285" s="43"/>
      <c r="C285" s="44"/>
      <c r="D285" s="40"/>
      <c r="E285" s="45"/>
      <c r="F285" s="45"/>
      <c r="G285" s="41"/>
      <c r="H285" s="42"/>
      <c r="I285" s="27"/>
      <c r="J285" s="28"/>
    </row>
    <row r="286" spans="1:10" x14ac:dyDescent="0.2">
      <c r="A286" s="42"/>
      <c r="B286" s="43"/>
      <c r="C286" s="44"/>
      <c r="D286" s="40"/>
      <c r="E286" s="45"/>
      <c r="F286" s="45"/>
      <c r="G286" s="41"/>
      <c r="H286" s="42"/>
      <c r="I286" s="27"/>
      <c r="J286" s="28"/>
    </row>
    <row r="287" spans="1:10" x14ac:dyDescent="0.2">
      <c r="A287" s="42"/>
      <c r="B287" s="43"/>
      <c r="C287" s="44"/>
      <c r="D287" s="40"/>
      <c r="E287" s="45"/>
      <c r="F287" s="45"/>
      <c r="G287" s="41"/>
      <c r="H287" s="42"/>
      <c r="I287" s="27"/>
      <c r="J287" s="28"/>
    </row>
    <row r="288" spans="1:10" x14ac:dyDescent="0.2">
      <c r="A288" s="19"/>
      <c r="B288"/>
      <c r="C288"/>
      <c r="D288"/>
      <c r="E288"/>
      <c r="F288" s="25"/>
      <c r="G288" s="26"/>
      <c r="H288" s="19"/>
      <c r="I288" s="27"/>
      <c r="J288" s="28"/>
    </row>
    <row r="289" spans="5:9" x14ac:dyDescent="0.2">
      <c r="I289" s="2"/>
    </row>
    <row r="290" spans="5:9" x14ac:dyDescent="0.2">
      <c r="E290" s="30"/>
      <c r="F290" s="31" t="s">
        <v>6</v>
      </c>
      <c r="G290" s="32"/>
      <c r="H290" s="3"/>
      <c r="I290" s="3"/>
    </row>
    <row r="291" spans="5:9" x14ac:dyDescent="0.2">
      <c r="E291" s="33" t="s">
        <v>16</v>
      </c>
      <c r="F291" s="46" t="s">
        <v>11</v>
      </c>
      <c r="G291" s="34" t="s">
        <v>18</v>
      </c>
      <c r="H291" s="14" t="s">
        <v>8</v>
      </c>
      <c r="I291" s="3"/>
    </row>
    <row r="292" spans="5:9" x14ac:dyDescent="0.2">
      <c r="E292" s="35" t="s">
        <v>12</v>
      </c>
      <c r="F292" s="47">
        <v>-726363.44000000029</v>
      </c>
      <c r="G292" s="36">
        <v>891128.54999999993</v>
      </c>
      <c r="H292" s="23">
        <f t="shared" ref="H292:H294" si="14">F292/G292</f>
        <v>-0.81510511586684142</v>
      </c>
      <c r="I292" s="16"/>
    </row>
    <row r="293" spans="5:9" x14ac:dyDescent="0.2">
      <c r="E293" s="35" t="s">
        <v>13</v>
      </c>
      <c r="F293" s="47">
        <v>-2783187.62</v>
      </c>
      <c r="G293" s="36">
        <v>485668.92000000004</v>
      </c>
      <c r="H293" s="23">
        <f t="shared" si="14"/>
        <v>-5.7306273994226355</v>
      </c>
      <c r="I293" s="16"/>
    </row>
    <row r="294" spans="5:9" x14ac:dyDescent="0.2">
      <c r="E294" s="37" t="s">
        <v>24</v>
      </c>
      <c r="F294" s="38">
        <v>-3509551.0600000005</v>
      </c>
      <c r="G294" s="39">
        <v>1376797.47</v>
      </c>
      <c r="H294" s="23">
        <f t="shared" si="14"/>
        <v>-2.5490684987967045</v>
      </c>
    </row>
    <row r="295" spans="5:9" x14ac:dyDescent="0.2">
      <c r="E295"/>
      <c r="F295"/>
      <c r="G295" s="19"/>
      <c r="H295" s="19"/>
    </row>
    <row r="296" spans="5:9" x14ac:dyDescent="0.2">
      <c r="E296"/>
      <c r="F296"/>
      <c r="G296" s="19"/>
      <c r="H296" s="19"/>
    </row>
    <row r="297" spans="5:9" x14ac:dyDescent="0.2">
      <c r="G297"/>
      <c r="H297"/>
      <c r="I297"/>
    </row>
  </sheetData>
  <autoFilter ref="A1:J138" xr:uid="{00000000-0001-0000-0100-000000000000}">
    <sortState xmlns:xlrd2="http://schemas.microsoft.com/office/spreadsheetml/2017/richdata2" ref="A2:J278">
      <sortCondition ref="F1:F138"/>
    </sortState>
  </autoFilter>
  <sortState xmlns:xlrd2="http://schemas.microsoft.com/office/spreadsheetml/2017/richdata2" ref="A2:P808">
    <sortCondition ref="A2:A808"/>
  </sortState>
  <pageMargins left="0.75" right="0.75" top="1" bottom="1" header="0.5" footer="0.5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7BDDDEF-BFEA-47AE-B804-73B43EA21B1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</vt:lpstr>
      <vt:lpstr>POPOLAZIONE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D'Alessio</dc:creator>
  <cp:lastModifiedBy>Fulvio D'Alessio</cp:lastModifiedBy>
  <dcterms:created xsi:type="dcterms:W3CDTF">2016-01-21T14:57:33Z</dcterms:created>
  <dcterms:modified xsi:type="dcterms:W3CDTF">2024-07-22T07:58:52Z</dcterms:modified>
</cp:coreProperties>
</file>